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strona\pliki\2022-11-predagogika specjalna\"/>
    </mc:Choice>
  </mc:AlternateContent>
  <xr:revisionPtr revIDLastSave="0" documentId="13_ncr:1_{8E878A64-2923-4D36-A9B5-29451912DA74}" xr6:coauthVersionLast="47" xr6:coauthVersionMax="47" xr10:uidLastSave="{00000000-0000-0000-0000-000000000000}"/>
  <bookViews>
    <workbookView xWindow="31530" yWindow="3045" windowWidth="21600" windowHeight="11295" xr2:uid="{00000000-000D-0000-FFFF-FFFF00000000}"/>
  </bookViews>
  <sheets>
    <sheet name="Stacjonarne" sheetId="1" r:id="rId1"/>
  </sheets>
  <definedNames>
    <definedName name="_xlnm.Print_Area" localSheetId="0">Stacjonarne!$A$1:$AW$211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30" i="1" l="1"/>
  <c r="AX30" i="1"/>
  <c r="AY30" i="1"/>
  <c r="AZ77" i="1"/>
  <c r="AZ78" i="1"/>
  <c r="AY78" i="1" s="1"/>
  <c r="AZ79" i="1"/>
  <c r="AY79" i="1" s="1"/>
  <c r="AX80" i="1"/>
  <c r="AZ80" i="1"/>
  <c r="AY80" i="1" s="1"/>
  <c r="AM22" i="1"/>
  <c r="G22" i="1"/>
  <c r="AZ38" i="1"/>
  <c r="AY38" i="1" s="1"/>
  <c r="AW38" i="1"/>
  <c r="AV38" i="1" s="1"/>
  <c r="AZ37" i="1"/>
  <c r="AY37" i="1" s="1"/>
  <c r="AW37" i="1"/>
  <c r="AX37" i="1" s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G90" i="1"/>
  <c r="AZ86" i="1"/>
  <c r="AY86" i="1" s="1"/>
  <c r="AZ85" i="1"/>
  <c r="AY85" i="1" s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G30" i="1"/>
  <c r="AZ25" i="1"/>
  <c r="AY25" i="1" s="1"/>
  <c r="AZ26" i="1"/>
  <c r="AY26" i="1" s="1"/>
  <c r="AZ27" i="1"/>
  <c r="AY27" i="1" s="1"/>
  <c r="AZ28" i="1"/>
  <c r="AY28" i="1" s="1"/>
  <c r="AZ15" i="1"/>
  <c r="AY15" i="1" s="1"/>
  <c r="AH184" i="1"/>
  <c r="AH177" i="1"/>
  <c r="W166" i="1"/>
  <c r="Z146" i="1"/>
  <c r="Z142" i="1"/>
  <c r="J142" i="1"/>
  <c r="AE129" i="1"/>
  <c r="W118" i="1"/>
  <c r="O113" i="1"/>
  <c r="P106" i="1"/>
  <c r="N106" i="1"/>
  <c r="O102" i="1"/>
  <c r="G99" i="1"/>
  <c r="H99" i="1"/>
  <c r="I99" i="1"/>
  <c r="J99" i="1"/>
  <c r="W99" i="1"/>
  <c r="S99" i="1"/>
  <c r="R82" i="1"/>
  <c r="J82" i="1"/>
  <c r="Z75" i="1"/>
  <c r="K75" i="1"/>
  <c r="K22" i="1"/>
  <c r="AW85" i="1"/>
  <c r="AU85" i="1" s="1"/>
  <c r="AW86" i="1"/>
  <c r="AV86" i="1" s="1"/>
  <c r="AW87" i="1"/>
  <c r="AU87" i="1" s="1"/>
  <c r="AW88" i="1"/>
  <c r="AU88" i="1" s="1"/>
  <c r="AW89" i="1"/>
  <c r="AU89" i="1" s="1"/>
  <c r="AW78" i="1"/>
  <c r="AU78" i="1" s="1"/>
  <c r="AW79" i="1"/>
  <c r="AV79" i="1" s="1"/>
  <c r="AW80" i="1"/>
  <c r="AU80" i="1" s="1"/>
  <c r="AW81" i="1"/>
  <c r="AU81" i="1" s="1"/>
  <c r="AW33" i="1"/>
  <c r="AV33" i="1" s="1"/>
  <c r="AW34" i="1"/>
  <c r="AU34" i="1" s="1"/>
  <c r="AW35" i="1"/>
  <c r="AU35" i="1" s="1"/>
  <c r="AW36" i="1"/>
  <c r="AV36" i="1" s="1"/>
  <c r="AW26" i="1"/>
  <c r="AU26" i="1" s="1"/>
  <c r="AW27" i="1"/>
  <c r="AV27" i="1" s="1"/>
  <c r="AW28" i="1"/>
  <c r="AV28" i="1" s="1"/>
  <c r="AW29" i="1"/>
  <c r="AV29" i="1" s="1"/>
  <c r="AZ84" i="1"/>
  <c r="AY84" i="1" s="1"/>
  <c r="AW84" i="1"/>
  <c r="AV84" i="1" s="1"/>
  <c r="AW156" i="1"/>
  <c r="AU156" i="1" s="1"/>
  <c r="AZ156" i="1"/>
  <c r="AY156" i="1" s="1"/>
  <c r="AX16" i="1"/>
  <c r="AZ16" i="1"/>
  <c r="AY16" i="1" s="1"/>
  <c r="AZ17" i="1"/>
  <c r="AY17" i="1" s="1"/>
  <c r="AX18" i="1"/>
  <c r="AZ18" i="1"/>
  <c r="AZ19" i="1"/>
  <c r="AY19" i="1" s="1"/>
  <c r="AZ20" i="1"/>
  <c r="AZ21" i="1"/>
  <c r="AZ31" i="1"/>
  <c r="AZ32" i="1"/>
  <c r="AY32" i="1" s="1"/>
  <c r="AZ34" i="1"/>
  <c r="AY34" i="1" s="1"/>
  <c r="AZ35" i="1"/>
  <c r="AY35" i="1" s="1"/>
  <c r="AZ36" i="1"/>
  <c r="AY36" i="1" s="1"/>
  <c r="AZ41" i="1"/>
  <c r="AY41" i="1" s="1"/>
  <c r="AZ46" i="1"/>
  <c r="AY46" i="1" s="1"/>
  <c r="AZ47" i="1"/>
  <c r="AY47" i="1" s="1"/>
  <c r="AZ48" i="1"/>
  <c r="AY48" i="1" s="1"/>
  <c r="AZ50" i="1"/>
  <c r="AY50" i="1" s="1"/>
  <c r="AZ49" i="1"/>
  <c r="AY49" i="1" s="1"/>
  <c r="AZ53" i="1"/>
  <c r="AY53" i="1" s="1"/>
  <c r="AZ51" i="1"/>
  <c r="AY51" i="1" s="1"/>
  <c r="AZ52" i="1"/>
  <c r="AY52" i="1" s="1"/>
  <c r="AZ54" i="1"/>
  <c r="AY54" i="1" s="1"/>
  <c r="AZ56" i="1"/>
  <c r="AY56" i="1" s="1"/>
  <c r="AZ55" i="1"/>
  <c r="AY55" i="1" s="1"/>
  <c r="AZ57" i="1"/>
  <c r="AY57" i="1" s="1"/>
  <c r="AZ58" i="1"/>
  <c r="AY58" i="1" s="1"/>
  <c r="AZ59" i="1"/>
  <c r="AY59" i="1" s="1"/>
  <c r="AZ60" i="1"/>
  <c r="AY60" i="1" s="1"/>
  <c r="AZ61" i="1"/>
  <c r="AY61" i="1" s="1"/>
  <c r="AZ62" i="1"/>
  <c r="AY62" i="1" s="1"/>
  <c r="AZ63" i="1"/>
  <c r="AY63" i="1" s="1"/>
  <c r="AZ64" i="1"/>
  <c r="AY64" i="1" s="1"/>
  <c r="AZ65" i="1"/>
  <c r="AY65" i="1" s="1"/>
  <c r="AZ66" i="1"/>
  <c r="AY66" i="1" s="1"/>
  <c r="AZ67" i="1"/>
  <c r="AY67" i="1" s="1"/>
  <c r="AZ68" i="1"/>
  <c r="AY68" i="1" s="1"/>
  <c r="AZ69" i="1"/>
  <c r="AY69" i="1" s="1"/>
  <c r="AZ72" i="1"/>
  <c r="AY72" i="1" s="1"/>
  <c r="AZ73" i="1"/>
  <c r="AY73" i="1" s="1"/>
  <c r="AZ74" i="1"/>
  <c r="AY74" i="1" s="1"/>
  <c r="AZ71" i="1"/>
  <c r="AY71" i="1" s="1"/>
  <c r="AZ70" i="1"/>
  <c r="AY70" i="1" s="1"/>
  <c r="AY77" i="1"/>
  <c r="AZ81" i="1"/>
  <c r="AY81" i="1" s="1"/>
  <c r="AZ87" i="1"/>
  <c r="AY87" i="1" s="1"/>
  <c r="AZ88" i="1"/>
  <c r="AY88" i="1" s="1"/>
  <c r="AZ89" i="1"/>
  <c r="AY89" i="1" s="1"/>
  <c r="AZ92" i="1"/>
  <c r="AY92" i="1" s="1"/>
  <c r="AZ93" i="1"/>
  <c r="AY93" i="1" s="1"/>
  <c r="AZ94" i="1"/>
  <c r="AY94" i="1" s="1"/>
  <c r="AZ97" i="1"/>
  <c r="AY97" i="1" s="1"/>
  <c r="AZ98" i="1"/>
  <c r="AY98" i="1" s="1"/>
  <c r="AZ101" i="1"/>
  <c r="AY101" i="1" s="1"/>
  <c r="AZ104" i="1"/>
  <c r="AY104" i="1" s="1"/>
  <c r="AZ105" i="1"/>
  <c r="AY105" i="1" s="1"/>
  <c r="AZ110" i="1"/>
  <c r="AY110" i="1" s="1"/>
  <c r="AZ111" i="1"/>
  <c r="AY111" i="1" s="1"/>
  <c r="AZ112" i="1"/>
  <c r="AY112" i="1" s="1"/>
  <c r="AZ115" i="1"/>
  <c r="AY115" i="1" s="1"/>
  <c r="AZ116" i="1"/>
  <c r="AY116" i="1" s="1"/>
  <c r="AZ117" i="1"/>
  <c r="AY117" i="1" s="1"/>
  <c r="AZ120" i="1"/>
  <c r="AY120" i="1" s="1"/>
  <c r="AZ121" i="1"/>
  <c r="AY121" i="1" s="1"/>
  <c r="AZ122" i="1"/>
  <c r="AY122" i="1" s="1"/>
  <c r="AZ123" i="1"/>
  <c r="AY123" i="1" s="1"/>
  <c r="AZ124" i="1"/>
  <c r="AY124" i="1" s="1"/>
  <c r="AZ125" i="1"/>
  <c r="AY125" i="1" s="1"/>
  <c r="AZ126" i="1"/>
  <c r="AY126" i="1" s="1"/>
  <c r="AZ127" i="1"/>
  <c r="AY127" i="1" s="1"/>
  <c r="AZ128" i="1"/>
  <c r="AY128" i="1" s="1"/>
  <c r="AZ131" i="1"/>
  <c r="AY131" i="1" s="1"/>
  <c r="AZ132" i="1"/>
  <c r="AY132" i="1" s="1"/>
  <c r="AX133" i="1"/>
  <c r="AZ133" i="1"/>
  <c r="AY133" i="1" s="1"/>
  <c r="AZ134" i="1"/>
  <c r="AY134" i="1" s="1"/>
  <c r="AZ137" i="1"/>
  <c r="AY137" i="1" s="1"/>
  <c r="AZ138" i="1"/>
  <c r="AY138" i="1" s="1"/>
  <c r="AZ139" i="1"/>
  <c r="AY139" i="1" s="1"/>
  <c r="AZ140" i="1"/>
  <c r="AY140" i="1" s="1"/>
  <c r="AZ141" i="1"/>
  <c r="AY141" i="1" s="1"/>
  <c r="AZ144" i="1"/>
  <c r="AY144" i="1" s="1"/>
  <c r="AZ145" i="1"/>
  <c r="AY145" i="1" s="1"/>
  <c r="AZ150" i="1"/>
  <c r="AY150" i="1" s="1"/>
  <c r="AZ151" i="1"/>
  <c r="AY151" i="1" s="1"/>
  <c r="AZ152" i="1"/>
  <c r="AY152" i="1" s="1"/>
  <c r="AZ153" i="1"/>
  <c r="AY153" i="1" s="1"/>
  <c r="AZ154" i="1"/>
  <c r="AY154" i="1" s="1"/>
  <c r="AZ155" i="1"/>
  <c r="AY155" i="1" s="1"/>
  <c r="AZ157" i="1"/>
  <c r="AY157" i="1" s="1"/>
  <c r="AZ158" i="1"/>
  <c r="AY158" i="1" s="1"/>
  <c r="AZ159" i="1"/>
  <c r="AY159" i="1" s="1"/>
  <c r="AZ160" i="1"/>
  <c r="AY160" i="1" s="1"/>
  <c r="AZ161" i="1"/>
  <c r="AY161" i="1" s="1"/>
  <c r="AZ162" i="1"/>
  <c r="AY162" i="1" s="1"/>
  <c r="AZ163" i="1"/>
  <c r="AY163" i="1" s="1"/>
  <c r="AZ164" i="1"/>
  <c r="AY164" i="1" s="1"/>
  <c r="AZ165" i="1"/>
  <c r="AY165" i="1" s="1"/>
  <c r="AZ168" i="1"/>
  <c r="AY168" i="1" s="1"/>
  <c r="AZ169" i="1"/>
  <c r="AY169" i="1" s="1"/>
  <c r="AZ170" i="1"/>
  <c r="AY170" i="1" s="1"/>
  <c r="AZ171" i="1"/>
  <c r="AY171" i="1" s="1"/>
  <c r="AZ172" i="1"/>
  <c r="AY172" i="1" s="1"/>
  <c r="AZ173" i="1"/>
  <c r="AY173" i="1" s="1"/>
  <c r="AZ174" i="1"/>
  <c r="AY174" i="1" s="1"/>
  <c r="AZ175" i="1"/>
  <c r="AY175" i="1" s="1"/>
  <c r="AZ176" i="1"/>
  <c r="AY176" i="1" s="1"/>
  <c r="AZ179" i="1"/>
  <c r="AY179" i="1" s="1"/>
  <c r="AZ180" i="1"/>
  <c r="AY180" i="1" s="1"/>
  <c r="AZ181" i="1"/>
  <c r="AY181" i="1" s="1"/>
  <c r="AZ182" i="1"/>
  <c r="AY182" i="1" s="1"/>
  <c r="AZ183" i="1"/>
  <c r="AY183" i="1" s="1"/>
  <c r="AZ187" i="1"/>
  <c r="AY187" i="1" s="1"/>
  <c r="AZ188" i="1"/>
  <c r="AY188" i="1" s="1"/>
  <c r="AX189" i="1"/>
  <c r="AZ189" i="1"/>
  <c r="AY189" i="1" s="1"/>
  <c r="AZ190" i="1"/>
  <c r="AY190" i="1" s="1"/>
  <c r="AZ193" i="1"/>
  <c r="AY193" i="1" s="1"/>
  <c r="AZ194" i="1"/>
  <c r="AY194" i="1" s="1"/>
  <c r="AZ195" i="1"/>
  <c r="AY195" i="1" s="1"/>
  <c r="AZ196" i="1"/>
  <c r="AY196" i="1" s="1"/>
  <c r="AX78" i="1" l="1"/>
  <c r="AX156" i="1"/>
  <c r="AX79" i="1"/>
  <c r="AU37" i="1"/>
  <c r="AV37" i="1"/>
  <c r="AV87" i="1"/>
  <c r="AU38" i="1"/>
  <c r="AX38" i="1"/>
  <c r="AX28" i="1"/>
  <c r="AX86" i="1"/>
  <c r="AX85" i="1"/>
  <c r="AZ30" i="1"/>
  <c r="AX27" i="1"/>
  <c r="AU86" i="1"/>
  <c r="AV88" i="1"/>
  <c r="AV89" i="1"/>
  <c r="AV85" i="1"/>
  <c r="AV80" i="1"/>
  <c r="AU79" i="1"/>
  <c r="AV81" i="1"/>
  <c r="AX81" i="1"/>
  <c r="AV78" i="1"/>
  <c r="AU28" i="1"/>
  <c r="AU36" i="1"/>
  <c r="AU33" i="1"/>
  <c r="AV34" i="1"/>
  <c r="AV35" i="1"/>
  <c r="AU27" i="1"/>
  <c r="AU29" i="1"/>
  <c r="AV26" i="1"/>
  <c r="AU84" i="1"/>
  <c r="AX84" i="1"/>
  <c r="AV156" i="1"/>
  <c r="AY166" i="1"/>
  <c r="AY18" i="1"/>
  <c r="T99" i="1"/>
  <c r="Y99" i="1"/>
  <c r="AW19" i="1"/>
  <c r="AV18" i="1"/>
  <c r="AU18" i="1"/>
  <c r="AU90" i="1" l="1"/>
  <c r="AX19" i="1"/>
  <c r="AV19" i="1"/>
  <c r="AU19" i="1"/>
  <c r="AU189" i="1"/>
  <c r="AV189" i="1"/>
  <c r="AW116" i="1"/>
  <c r="AX116" i="1" s="1"/>
  <c r="AW117" i="1"/>
  <c r="AV133" i="1"/>
  <c r="AU16" i="1"/>
  <c r="AV16" i="1"/>
  <c r="H22" i="1"/>
  <c r="I22" i="1"/>
  <c r="J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Z22" i="1" s="1"/>
  <c r="AY22" i="1" s="1"/>
  <c r="AI22" i="1"/>
  <c r="AJ22" i="1"/>
  <c r="AK22" i="1"/>
  <c r="AL22" i="1"/>
  <c r="AN22" i="1"/>
  <c r="AO22" i="1"/>
  <c r="AP22" i="1"/>
  <c r="AQ22" i="1"/>
  <c r="AR22" i="1"/>
  <c r="AS22" i="1"/>
  <c r="AT22" i="1"/>
  <c r="AU117" i="1" l="1"/>
  <c r="AX117" i="1"/>
  <c r="AU116" i="1"/>
  <c r="AV117" i="1"/>
  <c r="AV116" i="1"/>
  <c r="AW158" i="1"/>
  <c r="AX158" i="1" s="1"/>
  <c r="AW153" i="1"/>
  <c r="AX153" i="1" s="1"/>
  <c r="AW151" i="1"/>
  <c r="AX151" i="1" s="1"/>
  <c r="AW154" i="1"/>
  <c r="AW155" i="1"/>
  <c r="AW152" i="1"/>
  <c r="AX152" i="1" s="1"/>
  <c r="AW157" i="1"/>
  <c r="AX157" i="1" s="1"/>
  <c r="AW159" i="1"/>
  <c r="AX159" i="1" s="1"/>
  <c r="AW162" i="1"/>
  <c r="AX162" i="1" s="1"/>
  <c r="AW163" i="1"/>
  <c r="AX163" i="1" s="1"/>
  <c r="AW160" i="1"/>
  <c r="AX160" i="1" s="1"/>
  <c r="AW161" i="1"/>
  <c r="AX161" i="1" s="1"/>
  <c r="AW164" i="1"/>
  <c r="AX164" i="1" s="1"/>
  <c r="AW165" i="1"/>
  <c r="AX165" i="1" s="1"/>
  <c r="AW47" i="1"/>
  <c r="AX47" i="1" s="1"/>
  <c r="AW51" i="1"/>
  <c r="AX51" i="1" s="1"/>
  <c r="AW57" i="1"/>
  <c r="AX57" i="1" s="1"/>
  <c r="AW48" i="1"/>
  <c r="AX48" i="1" s="1"/>
  <c r="AW52" i="1"/>
  <c r="AX52" i="1" s="1"/>
  <c r="AW49" i="1"/>
  <c r="AX49" i="1" s="1"/>
  <c r="AW74" i="1"/>
  <c r="AX74" i="1" s="1"/>
  <c r="AW72" i="1"/>
  <c r="AX72" i="1" s="1"/>
  <c r="AW73" i="1"/>
  <c r="AX73" i="1" s="1"/>
  <c r="AW71" i="1"/>
  <c r="AX71" i="1" s="1"/>
  <c r="AW53" i="1"/>
  <c r="AX53" i="1" s="1"/>
  <c r="AW68" i="1"/>
  <c r="AX68" i="1" s="1"/>
  <c r="AW54" i="1"/>
  <c r="AX54" i="1" s="1"/>
  <c r="AW56" i="1"/>
  <c r="AX56" i="1" s="1"/>
  <c r="AW58" i="1"/>
  <c r="AX58" i="1" s="1"/>
  <c r="AW59" i="1"/>
  <c r="AX59" i="1" s="1"/>
  <c r="AW60" i="1"/>
  <c r="AX60" i="1" s="1"/>
  <c r="AW61" i="1"/>
  <c r="AX61" i="1" s="1"/>
  <c r="AW62" i="1"/>
  <c r="AX62" i="1" s="1"/>
  <c r="AW63" i="1"/>
  <c r="AX63" i="1" s="1"/>
  <c r="AW64" i="1"/>
  <c r="AX64" i="1" s="1"/>
  <c r="AW65" i="1"/>
  <c r="AX65" i="1" s="1"/>
  <c r="AW66" i="1"/>
  <c r="AX66" i="1" s="1"/>
  <c r="AW67" i="1"/>
  <c r="AX67" i="1" s="1"/>
  <c r="AW50" i="1"/>
  <c r="AX50" i="1" s="1"/>
  <c r="AW70" i="1"/>
  <c r="AX70" i="1" s="1"/>
  <c r="AW55" i="1"/>
  <c r="AX55" i="1" s="1"/>
  <c r="AW69" i="1"/>
  <c r="AX69" i="1" s="1"/>
  <c r="BB1" i="1"/>
  <c r="AX155" i="1" l="1"/>
  <c r="AU155" i="1"/>
  <c r="AV154" i="1"/>
  <c r="AX154" i="1"/>
  <c r="AU55" i="1"/>
  <c r="AV55" i="1"/>
  <c r="AV66" i="1"/>
  <c r="AU66" i="1"/>
  <c r="AV64" i="1"/>
  <c r="AU64" i="1"/>
  <c r="AV62" i="1"/>
  <c r="AU62" i="1"/>
  <c r="AV60" i="1"/>
  <c r="AU60" i="1"/>
  <c r="AV58" i="1"/>
  <c r="AU58" i="1"/>
  <c r="AV54" i="1"/>
  <c r="AU54" i="1"/>
  <c r="AV53" i="1"/>
  <c r="AU53" i="1"/>
  <c r="AU52" i="1"/>
  <c r="AV52" i="1"/>
  <c r="AU57" i="1"/>
  <c r="AV57" i="1"/>
  <c r="AV165" i="1"/>
  <c r="AV161" i="1"/>
  <c r="AV152" i="1"/>
  <c r="AV153" i="1"/>
  <c r="AV69" i="1"/>
  <c r="AU69" i="1"/>
  <c r="AV70" i="1"/>
  <c r="AU70" i="1"/>
  <c r="AU67" i="1"/>
  <c r="AV67" i="1"/>
  <c r="AU65" i="1"/>
  <c r="AV65" i="1"/>
  <c r="AU63" i="1"/>
  <c r="AV63" i="1"/>
  <c r="AU61" i="1"/>
  <c r="AV61" i="1"/>
  <c r="AU59" i="1"/>
  <c r="AV59" i="1"/>
  <c r="AU56" i="1"/>
  <c r="AV56" i="1"/>
  <c r="AU68" i="1"/>
  <c r="AV68" i="1"/>
  <c r="AU71" i="1"/>
  <c r="AV71" i="1"/>
  <c r="AV49" i="1"/>
  <c r="AU49" i="1"/>
  <c r="AV48" i="1"/>
  <c r="AU48" i="1"/>
  <c r="AV51" i="1"/>
  <c r="AV164" i="1"/>
  <c r="AV160" i="1"/>
  <c r="AV155" i="1"/>
  <c r="AV151" i="1"/>
  <c r="AV158" i="1"/>
  <c r="AV163" i="1"/>
  <c r="AV162" i="1"/>
  <c r="AV50" i="1"/>
  <c r="AU50" i="1"/>
  <c r="AV47" i="1"/>
  <c r="AV73" i="1"/>
  <c r="AU73" i="1"/>
  <c r="AV72" i="1"/>
  <c r="AU72" i="1"/>
  <c r="AU74" i="1"/>
  <c r="AV74" i="1"/>
  <c r="AV159" i="1"/>
  <c r="AV157" i="1"/>
  <c r="AW194" i="1"/>
  <c r="AX194" i="1" s="1"/>
  <c r="AW195" i="1"/>
  <c r="AX195" i="1" s="1"/>
  <c r="AW196" i="1"/>
  <c r="AX196" i="1" s="1"/>
  <c r="AW193" i="1"/>
  <c r="AW188" i="1"/>
  <c r="AX188" i="1" s="1"/>
  <c r="AW190" i="1"/>
  <c r="AX190" i="1" s="1"/>
  <c r="AW187" i="1"/>
  <c r="AW179" i="1"/>
  <c r="AW180" i="1"/>
  <c r="AW181" i="1"/>
  <c r="AW182" i="1"/>
  <c r="AW183" i="1"/>
  <c r="AW169" i="1"/>
  <c r="AW170" i="1"/>
  <c r="AW171" i="1"/>
  <c r="AW172" i="1"/>
  <c r="AW173" i="1"/>
  <c r="AW174" i="1"/>
  <c r="AW176" i="1"/>
  <c r="AW175" i="1"/>
  <c r="AW168" i="1"/>
  <c r="AU158" i="1"/>
  <c r="AU153" i="1"/>
  <c r="AU154" i="1"/>
  <c r="AU152" i="1"/>
  <c r="AU157" i="1"/>
  <c r="AU159" i="1"/>
  <c r="AU162" i="1"/>
  <c r="AU163" i="1"/>
  <c r="AU160" i="1"/>
  <c r="AU161" i="1"/>
  <c r="AW150" i="1"/>
  <c r="AW138" i="1"/>
  <c r="AW139" i="1"/>
  <c r="AW140" i="1"/>
  <c r="AW141" i="1"/>
  <c r="AW137" i="1"/>
  <c r="AW120" i="1"/>
  <c r="AW115" i="1"/>
  <c r="AX115" i="1" s="1"/>
  <c r="AW111" i="1"/>
  <c r="AW112" i="1"/>
  <c r="AW110" i="1"/>
  <c r="AX110" i="1" s="1"/>
  <c r="AW105" i="1"/>
  <c r="AW101" i="1"/>
  <c r="AX101" i="1" s="1"/>
  <c r="AW98" i="1"/>
  <c r="AX98" i="1" s="1"/>
  <c r="AW97" i="1"/>
  <c r="AW93" i="1"/>
  <c r="AX93" i="1" s="1"/>
  <c r="AW94" i="1"/>
  <c r="AX94" i="1" s="1"/>
  <c r="AW92" i="1"/>
  <c r="AX92" i="1" s="1"/>
  <c r="AX89" i="1"/>
  <c r="AX88" i="1"/>
  <c r="AW77" i="1"/>
  <c r="AW82" i="1" s="1"/>
  <c r="AU47" i="1"/>
  <c r="AU51" i="1"/>
  <c r="AX34" i="1"/>
  <c r="AX35" i="1"/>
  <c r="AX36" i="1"/>
  <c r="AW32" i="1"/>
  <c r="AX32" i="1" s="1"/>
  <c r="AW25" i="1"/>
  <c r="AX25" i="1" s="1"/>
  <c r="AW46" i="1"/>
  <c r="AX46" i="1" s="1"/>
  <c r="AW41" i="1"/>
  <c r="AX41" i="1" s="1"/>
  <c r="AW17" i="1"/>
  <c r="AW20" i="1"/>
  <c r="AX20" i="1" s="1"/>
  <c r="AW21" i="1"/>
  <c r="AX21" i="1" s="1"/>
  <c r="AW145" i="1"/>
  <c r="AW144" i="1"/>
  <c r="AW132" i="1"/>
  <c r="AW134" i="1"/>
  <c r="AW131" i="1"/>
  <c r="AW121" i="1"/>
  <c r="AX121" i="1" s="1"/>
  <c r="AW123" i="1"/>
  <c r="AX123" i="1" s="1"/>
  <c r="AW124" i="1"/>
  <c r="AX124" i="1" s="1"/>
  <c r="AW125" i="1"/>
  <c r="AX125" i="1" s="1"/>
  <c r="AW126" i="1"/>
  <c r="AX126" i="1" s="1"/>
  <c r="AW122" i="1"/>
  <c r="AX122" i="1" s="1"/>
  <c r="AW127" i="1"/>
  <c r="AX127" i="1" s="1"/>
  <c r="AW128" i="1"/>
  <c r="AX128" i="1" s="1"/>
  <c r="AW104" i="1"/>
  <c r="AT75" i="1"/>
  <c r="G42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G39" i="1"/>
  <c r="AW15" i="1"/>
  <c r="AU151" i="1"/>
  <c r="AU15" i="1" l="1"/>
  <c r="AU22" i="1" s="1"/>
  <c r="AX15" i="1"/>
  <c r="AZ39" i="1"/>
  <c r="AY39" i="1" s="1"/>
  <c r="AV104" i="1"/>
  <c r="AX104" i="1"/>
  <c r="AV144" i="1"/>
  <c r="AX144" i="1"/>
  <c r="AX29" i="1"/>
  <c r="AX87" i="1"/>
  <c r="AV138" i="1"/>
  <c r="AX138" i="1"/>
  <c r="AV173" i="1"/>
  <c r="AX173" i="1"/>
  <c r="AV180" i="1"/>
  <c r="AX180" i="1"/>
  <c r="AV131" i="1"/>
  <c r="AX131" i="1"/>
  <c r="AV145" i="1"/>
  <c r="AX145" i="1"/>
  <c r="AX26" i="1"/>
  <c r="AV111" i="1"/>
  <c r="AX111" i="1"/>
  <c r="AV141" i="1"/>
  <c r="AX141" i="1"/>
  <c r="AV150" i="1"/>
  <c r="AV166" i="1" s="1"/>
  <c r="AX150" i="1"/>
  <c r="AV175" i="1"/>
  <c r="AX175" i="1"/>
  <c r="AV172" i="1"/>
  <c r="AX172" i="1"/>
  <c r="AV183" i="1"/>
  <c r="AX183" i="1"/>
  <c r="AV179" i="1"/>
  <c r="AX179" i="1"/>
  <c r="AV193" i="1"/>
  <c r="AX193" i="1"/>
  <c r="AV137" i="1"/>
  <c r="AX137" i="1"/>
  <c r="AV168" i="1"/>
  <c r="AX168" i="1"/>
  <c r="AV169" i="1"/>
  <c r="AX169" i="1"/>
  <c r="AV134" i="1"/>
  <c r="AX134" i="1"/>
  <c r="AV77" i="1"/>
  <c r="AX77" i="1"/>
  <c r="AW90" i="1"/>
  <c r="AX90" i="1" s="1"/>
  <c r="AV105" i="1"/>
  <c r="AX105" i="1"/>
  <c r="AV140" i="1"/>
  <c r="AX140" i="1"/>
  <c r="AV176" i="1"/>
  <c r="AX176" i="1"/>
  <c r="AV171" i="1"/>
  <c r="AX171" i="1"/>
  <c r="AU182" i="1"/>
  <c r="AX182" i="1"/>
  <c r="AV187" i="1"/>
  <c r="AX187" i="1"/>
  <c r="AX17" i="1"/>
  <c r="AV17" i="1"/>
  <c r="AV112" i="1"/>
  <c r="AX112" i="1"/>
  <c r="AV132" i="1"/>
  <c r="AX132" i="1"/>
  <c r="AV25" i="1"/>
  <c r="AU97" i="1"/>
  <c r="AX97" i="1"/>
  <c r="AV97" i="1"/>
  <c r="AV120" i="1"/>
  <c r="AX120" i="1"/>
  <c r="AV139" i="1"/>
  <c r="AX139" i="1"/>
  <c r="AV174" i="1"/>
  <c r="AX174" i="1"/>
  <c r="AV170" i="1"/>
  <c r="AX170" i="1"/>
  <c r="AV181" i="1"/>
  <c r="AX181" i="1"/>
  <c r="AV128" i="1"/>
  <c r="AU128" i="1"/>
  <c r="AV122" i="1"/>
  <c r="AU122" i="1"/>
  <c r="AV125" i="1"/>
  <c r="AU125" i="1"/>
  <c r="AV123" i="1"/>
  <c r="AU123" i="1"/>
  <c r="AU21" i="1"/>
  <c r="AU17" i="1"/>
  <c r="AV46" i="1"/>
  <c r="AV75" i="1" s="1"/>
  <c r="AV32" i="1"/>
  <c r="AU93" i="1"/>
  <c r="AV93" i="1"/>
  <c r="AV98" i="1"/>
  <c r="AU98" i="1"/>
  <c r="AU115" i="1"/>
  <c r="AV115" i="1"/>
  <c r="AV118" i="1" s="1"/>
  <c r="AW118" i="1"/>
  <c r="AU190" i="1"/>
  <c r="AV190" i="1"/>
  <c r="AU127" i="1"/>
  <c r="AV127" i="1"/>
  <c r="AU126" i="1"/>
  <c r="AV126" i="1"/>
  <c r="AU124" i="1"/>
  <c r="AV124" i="1"/>
  <c r="AU20" i="1"/>
  <c r="AV41" i="1"/>
  <c r="AU94" i="1"/>
  <c r="AV94" i="1"/>
  <c r="AU101" i="1"/>
  <c r="AV101" i="1"/>
  <c r="AV102" i="1" s="1"/>
  <c r="AW113" i="1"/>
  <c r="AV110" i="1"/>
  <c r="AV182" i="1"/>
  <c r="AU188" i="1"/>
  <c r="AV188" i="1"/>
  <c r="AV121" i="1"/>
  <c r="AU121" i="1"/>
  <c r="AU92" i="1"/>
  <c r="AV92" i="1"/>
  <c r="AU196" i="1"/>
  <c r="AV196" i="1"/>
  <c r="AU195" i="1"/>
  <c r="AV195" i="1"/>
  <c r="AU194" i="1"/>
  <c r="AV194" i="1"/>
  <c r="AV15" i="1"/>
  <c r="AU46" i="1"/>
  <c r="AU132" i="1"/>
  <c r="AU110" i="1"/>
  <c r="AU140" i="1"/>
  <c r="AU176" i="1"/>
  <c r="AU144" i="1"/>
  <c r="AU25" i="1"/>
  <c r="AU112" i="1"/>
  <c r="AU139" i="1"/>
  <c r="AU174" i="1"/>
  <c r="AU181" i="1"/>
  <c r="AU145" i="1"/>
  <c r="AU111" i="1"/>
  <c r="AU138" i="1"/>
  <c r="AU173" i="1"/>
  <c r="AU180" i="1"/>
  <c r="AU77" i="1"/>
  <c r="AU150" i="1"/>
  <c r="AU172" i="1"/>
  <c r="AU179" i="1"/>
  <c r="AU171" i="1"/>
  <c r="AU187" i="1"/>
  <c r="AU104" i="1"/>
  <c r="AU120" i="1"/>
  <c r="AU170" i="1"/>
  <c r="AU131" i="1"/>
  <c r="AU137" i="1"/>
  <c r="AU168" i="1"/>
  <c r="AU169" i="1"/>
  <c r="AU134" i="1"/>
  <c r="AU105" i="1"/>
  <c r="AU141" i="1"/>
  <c r="AU175" i="1"/>
  <c r="AU183" i="1"/>
  <c r="AU193" i="1"/>
  <c r="AW197" i="1"/>
  <c r="AW30" i="1"/>
  <c r="AW75" i="1"/>
  <c r="AW39" i="1"/>
  <c r="AX39" i="1" s="1"/>
  <c r="AU32" i="1"/>
  <c r="AW22" i="1"/>
  <c r="AX22" i="1" s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Q197" i="1"/>
  <c r="AR197" i="1"/>
  <c r="AS197" i="1"/>
  <c r="AT197" i="1"/>
  <c r="G197" i="1"/>
  <c r="AZ197" i="1" l="1"/>
  <c r="AY197" i="1" s="1"/>
  <c r="AU99" i="1"/>
  <c r="AV30" i="1"/>
  <c r="AV142" i="1"/>
  <c r="AV135" i="1"/>
  <c r="AV177" i="1"/>
  <c r="AV113" i="1"/>
  <c r="AV184" i="1"/>
  <c r="AV82" i="1"/>
  <c r="AV90" i="1"/>
  <c r="AV197" i="1"/>
  <c r="AX197" i="1"/>
  <c r="AU106" i="1"/>
  <c r="AU95" i="1"/>
  <c r="AV129" i="1"/>
  <c r="AV191" i="1"/>
  <c r="AV95" i="1"/>
  <c r="AU113" i="1"/>
  <c r="AV22" i="1"/>
  <c r="AU197" i="1"/>
  <c r="AU39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R191" i="1"/>
  <c r="AS191" i="1"/>
  <c r="AT191" i="1"/>
  <c r="AU191" i="1"/>
  <c r="AW191" i="1"/>
  <c r="G191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W184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W177" i="1"/>
  <c r="G184" i="1"/>
  <c r="G177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W166" i="1"/>
  <c r="G16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G146" i="1"/>
  <c r="H142" i="1"/>
  <c r="I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W142" i="1"/>
  <c r="G142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Z135" i="1" s="1"/>
  <c r="AY135" i="1" s="1"/>
  <c r="AU135" i="1"/>
  <c r="AW135" i="1"/>
  <c r="G135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W129" i="1"/>
  <c r="G129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H113" i="1"/>
  <c r="I113" i="1"/>
  <c r="J113" i="1"/>
  <c r="K113" i="1"/>
  <c r="L113" i="1"/>
  <c r="M113" i="1"/>
  <c r="N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G118" i="1"/>
  <c r="G113" i="1"/>
  <c r="H106" i="1"/>
  <c r="I106" i="1"/>
  <c r="J106" i="1"/>
  <c r="K106" i="1"/>
  <c r="L106" i="1"/>
  <c r="M106" i="1"/>
  <c r="O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Q106" i="1"/>
  <c r="AR106" i="1"/>
  <c r="AS106" i="1"/>
  <c r="AT106" i="1"/>
  <c r="AV106" i="1"/>
  <c r="AW106" i="1"/>
  <c r="G106" i="1"/>
  <c r="H102" i="1"/>
  <c r="I102" i="1"/>
  <c r="J102" i="1"/>
  <c r="K102" i="1"/>
  <c r="L102" i="1"/>
  <c r="M102" i="1"/>
  <c r="N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G102" i="1"/>
  <c r="K99" i="1"/>
  <c r="L99" i="1"/>
  <c r="M99" i="1"/>
  <c r="N99" i="1"/>
  <c r="O99" i="1"/>
  <c r="P99" i="1"/>
  <c r="Q99" i="1"/>
  <c r="R99" i="1"/>
  <c r="U99" i="1"/>
  <c r="V99" i="1"/>
  <c r="X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W95" i="1"/>
  <c r="G95" i="1"/>
  <c r="H82" i="1"/>
  <c r="I82" i="1"/>
  <c r="K82" i="1"/>
  <c r="L82" i="1"/>
  <c r="M82" i="1"/>
  <c r="N82" i="1"/>
  <c r="O82" i="1"/>
  <c r="P82" i="1"/>
  <c r="Q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G82" i="1"/>
  <c r="H75" i="1"/>
  <c r="I75" i="1"/>
  <c r="J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U75" i="1"/>
  <c r="G75" i="1"/>
  <c r="H42" i="1"/>
  <c r="I42" i="1"/>
  <c r="I43" i="1" s="1"/>
  <c r="J42" i="1"/>
  <c r="K42" i="1"/>
  <c r="K43" i="1" s="1"/>
  <c r="L42" i="1"/>
  <c r="L43" i="1" s="1"/>
  <c r="M42" i="1"/>
  <c r="M43" i="1" s="1"/>
  <c r="N42" i="1"/>
  <c r="N43" i="1" s="1"/>
  <c r="O42" i="1"/>
  <c r="O43" i="1" s="1"/>
  <c r="P42" i="1"/>
  <c r="P43" i="1" s="1"/>
  <c r="Q42" i="1"/>
  <c r="Q43" i="1" s="1"/>
  <c r="R42" i="1"/>
  <c r="R43" i="1" s="1"/>
  <c r="S42" i="1"/>
  <c r="S43" i="1" s="1"/>
  <c r="T42" i="1"/>
  <c r="T43" i="1" s="1"/>
  <c r="U42" i="1"/>
  <c r="U43" i="1" s="1"/>
  <c r="V42" i="1"/>
  <c r="V43" i="1" s="1"/>
  <c r="W42" i="1"/>
  <c r="W43" i="1" s="1"/>
  <c r="X42" i="1"/>
  <c r="X43" i="1" s="1"/>
  <c r="Y42" i="1"/>
  <c r="Y43" i="1" s="1"/>
  <c r="Z42" i="1"/>
  <c r="Z43" i="1" s="1"/>
  <c r="AA42" i="1"/>
  <c r="AA43" i="1" s="1"/>
  <c r="AB42" i="1"/>
  <c r="AB43" i="1" s="1"/>
  <c r="AC42" i="1"/>
  <c r="AC43" i="1" s="1"/>
  <c r="AD42" i="1"/>
  <c r="AD43" i="1" s="1"/>
  <c r="AE42" i="1"/>
  <c r="AE43" i="1" s="1"/>
  <c r="AF42" i="1"/>
  <c r="AF43" i="1" s="1"/>
  <c r="AG42" i="1"/>
  <c r="AG43" i="1" s="1"/>
  <c r="AH42" i="1"/>
  <c r="AH43" i="1" s="1"/>
  <c r="AI42" i="1"/>
  <c r="AI43" i="1" s="1"/>
  <c r="AJ42" i="1"/>
  <c r="AJ43" i="1" s="1"/>
  <c r="AK42" i="1"/>
  <c r="AK43" i="1" s="1"/>
  <c r="AL42" i="1"/>
  <c r="AL43" i="1" s="1"/>
  <c r="AM42" i="1"/>
  <c r="AM43" i="1" s="1"/>
  <c r="AN42" i="1"/>
  <c r="AN43" i="1" s="1"/>
  <c r="AO42" i="1"/>
  <c r="AO43" i="1" s="1"/>
  <c r="AP42" i="1"/>
  <c r="AP43" i="1" s="1"/>
  <c r="AQ42" i="1"/>
  <c r="AQ43" i="1" s="1"/>
  <c r="AR42" i="1"/>
  <c r="AR43" i="1" s="1"/>
  <c r="AS42" i="1"/>
  <c r="AS43" i="1" s="1"/>
  <c r="AT42" i="1"/>
  <c r="AU42" i="1"/>
  <c r="AV42" i="1"/>
  <c r="AW42" i="1"/>
  <c r="AV39" i="1"/>
  <c r="AZ95" i="1" l="1"/>
  <c r="AY95" i="1" s="1"/>
  <c r="AZ42" i="1"/>
  <c r="AY42" i="1" s="1"/>
  <c r="AZ75" i="1"/>
  <c r="AY75" i="1" s="1"/>
  <c r="AZ118" i="1"/>
  <c r="AY118" i="1" s="1"/>
  <c r="AZ142" i="1"/>
  <c r="AY142" i="1" s="1"/>
  <c r="AZ177" i="1"/>
  <c r="AY177" i="1" s="1"/>
  <c r="AZ82" i="1"/>
  <c r="AY82" i="1" s="1"/>
  <c r="AZ129" i="1"/>
  <c r="AY129" i="1" s="1"/>
  <c r="AZ113" i="1"/>
  <c r="AY113" i="1" s="1"/>
  <c r="AZ184" i="1"/>
  <c r="AY184" i="1" s="1"/>
  <c r="AZ106" i="1"/>
  <c r="AY106" i="1" s="1"/>
  <c r="AZ102" i="1"/>
  <c r="AY102" i="1" s="1"/>
  <c r="AZ146" i="1"/>
  <c r="AY146" i="1" s="1"/>
  <c r="AZ99" i="1"/>
  <c r="AY99" i="1" s="1"/>
  <c r="AX113" i="1"/>
  <c r="AX135" i="1"/>
  <c r="AX146" i="1"/>
  <c r="AZ90" i="1"/>
  <c r="AY90" i="1" s="1"/>
  <c r="AX118" i="1"/>
  <c r="AZ166" i="1"/>
  <c r="AX75" i="1"/>
  <c r="AW43" i="1"/>
  <c r="AX42" i="1"/>
  <c r="AX129" i="1"/>
  <c r="AX142" i="1"/>
  <c r="AX177" i="1"/>
  <c r="AX82" i="1"/>
  <c r="AX95" i="1"/>
  <c r="AX106" i="1"/>
  <c r="AX166" i="1"/>
  <c r="AX184" i="1"/>
  <c r="AX191" i="1"/>
  <c r="AZ191" i="1"/>
  <c r="AY191" i="1" s="1"/>
  <c r="AU43" i="1"/>
  <c r="H43" i="1"/>
  <c r="AT43" i="1"/>
  <c r="AW99" i="1"/>
  <c r="AX99" i="1" s="1"/>
  <c r="J43" i="1"/>
  <c r="AV43" i="1"/>
  <c r="P107" i="1"/>
  <c r="AS147" i="1"/>
  <c r="U147" i="1"/>
  <c r="M147" i="1"/>
  <c r="AF107" i="1"/>
  <c r="AC147" i="1"/>
  <c r="AN107" i="1"/>
  <c r="H107" i="1"/>
  <c r="AK147" i="1"/>
  <c r="X107" i="1"/>
  <c r="AW185" i="1"/>
  <c r="AO185" i="1"/>
  <c r="AG185" i="1"/>
  <c r="Y185" i="1"/>
  <c r="Q185" i="1"/>
  <c r="I185" i="1"/>
  <c r="AP107" i="1"/>
  <c r="J107" i="1"/>
  <c r="AR147" i="1"/>
  <c r="T147" i="1"/>
  <c r="AP147" i="1"/>
  <c r="J147" i="1"/>
  <c r="AO107" i="1"/>
  <c r="Q107" i="1"/>
  <c r="AA147" i="1"/>
  <c r="AW147" i="1"/>
  <c r="Y147" i="1"/>
  <c r="AV147" i="1"/>
  <c r="AN147" i="1"/>
  <c r="AF147" i="1"/>
  <c r="X147" i="1"/>
  <c r="P147" i="1"/>
  <c r="H147" i="1"/>
  <c r="AV185" i="1"/>
  <c r="AN185" i="1"/>
  <c r="AF185" i="1"/>
  <c r="X185" i="1"/>
  <c r="P185" i="1"/>
  <c r="H185" i="1"/>
  <c r="AT185" i="1"/>
  <c r="AL185" i="1"/>
  <c r="AD185" i="1"/>
  <c r="V185" i="1"/>
  <c r="N185" i="1"/>
  <c r="G107" i="1"/>
  <c r="R107" i="1"/>
  <c r="L147" i="1"/>
  <c r="G147" i="1"/>
  <c r="R147" i="1"/>
  <c r="Y107" i="1"/>
  <c r="AI147" i="1"/>
  <c r="K147" i="1"/>
  <c r="AG147" i="1"/>
  <c r="I147" i="1"/>
  <c r="AU147" i="1"/>
  <c r="AM147" i="1"/>
  <c r="AE147" i="1"/>
  <c r="W147" i="1"/>
  <c r="O147" i="1"/>
  <c r="AU185" i="1"/>
  <c r="AM185" i="1"/>
  <c r="AE185" i="1"/>
  <c r="W185" i="1"/>
  <c r="O185" i="1"/>
  <c r="AS185" i="1"/>
  <c r="AK185" i="1"/>
  <c r="AC185" i="1"/>
  <c r="U185" i="1"/>
  <c r="M185" i="1"/>
  <c r="AG107" i="1"/>
  <c r="I107" i="1"/>
  <c r="AQ147" i="1"/>
  <c r="S147" i="1"/>
  <c r="AO147" i="1"/>
  <c r="Q147" i="1"/>
  <c r="AT147" i="1"/>
  <c r="AL147" i="1"/>
  <c r="AD147" i="1"/>
  <c r="V147" i="1"/>
  <c r="N147" i="1"/>
  <c r="G185" i="1"/>
  <c r="AR185" i="1"/>
  <c r="AJ185" i="1"/>
  <c r="AB185" i="1"/>
  <c r="T185" i="1"/>
  <c r="L185" i="1"/>
  <c r="Z107" i="1"/>
  <c r="AB147" i="1"/>
  <c r="AH147" i="1"/>
  <c r="G43" i="1"/>
  <c r="AM107" i="1"/>
  <c r="AE107" i="1"/>
  <c r="W107" i="1"/>
  <c r="O107" i="1"/>
  <c r="AS107" i="1"/>
  <c r="AK107" i="1"/>
  <c r="AC107" i="1"/>
  <c r="U107" i="1"/>
  <c r="M107" i="1"/>
  <c r="AQ185" i="1"/>
  <c r="AI185" i="1"/>
  <c r="AA185" i="1"/>
  <c r="S185" i="1"/>
  <c r="K185" i="1"/>
  <c r="AH107" i="1"/>
  <c r="AJ147" i="1"/>
  <c r="Z147" i="1"/>
  <c r="AT107" i="1"/>
  <c r="AL107" i="1"/>
  <c r="AD107" i="1"/>
  <c r="V107" i="1"/>
  <c r="N107" i="1"/>
  <c r="AR107" i="1"/>
  <c r="AJ107" i="1"/>
  <c r="AB107" i="1"/>
  <c r="T107" i="1"/>
  <c r="L107" i="1"/>
  <c r="AP185" i="1"/>
  <c r="AH185" i="1"/>
  <c r="Z185" i="1"/>
  <c r="R185" i="1"/>
  <c r="J185" i="1"/>
  <c r="AQ107" i="1"/>
  <c r="AI107" i="1"/>
  <c r="AA107" i="1"/>
  <c r="S107" i="1"/>
  <c r="K107" i="1"/>
  <c r="AZ107" i="1" l="1"/>
  <c r="AY107" i="1" s="1"/>
  <c r="AZ147" i="1"/>
  <c r="AY147" i="1" s="1"/>
  <c r="AX185" i="1"/>
  <c r="AX147" i="1"/>
  <c r="AX43" i="1"/>
  <c r="AZ185" i="1"/>
  <c r="AY185" i="1" s="1"/>
  <c r="AZ43" i="1"/>
  <c r="AY43" i="1" s="1"/>
  <c r="AU107" i="1"/>
  <c r="AU198" i="1" s="1"/>
  <c r="AV99" i="1"/>
  <c r="AV107" i="1" s="1"/>
  <c r="AV198" i="1" s="1"/>
  <c r="G198" i="1"/>
  <c r="X198" i="1"/>
  <c r="AR198" i="1"/>
  <c r="W198" i="1"/>
  <c r="J198" i="1"/>
  <c r="AC198" i="1"/>
  <c r="AD198" i="1"/>
  <c r="Z198" i="1"/>
  <c r="AQ198" i="1"/>
  <c r="AJ198" i="1"/>
  <c r="O198" i="1"/>
  <c r="V198" i="1"/>
  <c r="AN198" i="1"/>
  <c r="M198" i="1"/>
  <c r="AM198" i="1"/>
  <c r="AT198" i="1"/>
  <c r="K198" i="1"/>
  <c r="U198" i="1"/>
  <c r="H198" i="1"/>
  <c r="R198" i="1"/>
  <c r="S198" i="1"/>
  <c r="P198" i="1"/>
  <c r="I198" i="1"/>
  <c r="AE198" i="1"/>
  <c r="T198" i="1"/>
  <c r="AK198" i="1"/>
  <c r="AL198" i="1"/>
  <c r="AH198" i="1"/>
  <c r="AI198" i="1"/>
  <c r="AB198" i="1"/>
  <c r="AS198" i="1"/>
  <c r="AF198" i="1"/>
  <c r="Y198" i="1"/>
  <c r="AP198" i="1"/>
  <c r="AG198" i="1"/>
  <c r="AO198" i="1"/>
  <c r="N198" i="1"/>
  <c r="L198" i="1"/>
  <c r="AA198" i="1"/>
  <c r="Q198" i="1"/>
  <c r="S200" i="1" l="1"/>
  <c r="W200" i="1"/>
  <c r="AZ198" i="1"/>
  <c r="AY198" i="1" s="1"/>
  <c r="AW200" i="1"/>
  <c r="G200" i="1"/>
  <c r="AA200" i="1"/>
  <c r="AI200" i="1"/>
  <c r="AM200" i="1"/>
  <c r="O200" i="1"/>
  <c r="AE200" i="1"/>
  <c r="K200" i="1"/>
  <c r="AQ200" i="1"/>
  <c r="AU200" i="1" l="1"/>
  <c r="AU205" i="1" s="1"/>
  <c r="AW102" i="1"/>
  <c r="AX102" i="1" s="1"/>
  <c r="AW107" i="1" l="1"/>
  <c r="AX107" i="1" s="1"/>
  <c r="AW198" i="1" l="1"/>
  <c r="AX198" i="1" s="1"/>
</calcChain>
</file>

<file path=xl/sharedStrings.xml><?xml version="1.0" encoding="utf-8"?>
<sst xmlns="http://schemas.openxmlformats.org/spreadsheetml/2006/main" count="549" uniqueCount="412">
  <si>
    <t>HARMONOGRAM REALIZACJI PROGRAMU STUDIÓW STACJONARNYCH JEDNOLITYCH MAGISTERSKICH (PLAN STUDIÓW) obowiązujący od roku akademickiego 2022/2023</t>
  </si>
  <si>
    <t>Kierunek: PEDAGOGIKA SPECJALNA (profil ogólnoakademicki)</t>
  </si>
  <si>
    <t>Rozkład godzin</t>
  </si>
  <si>
    <t>Lp.</t>
  </si>
  <si>
    <t>Przedmiot</t>
  </si>
  <si>
    <t>kod</t>
  </si>
  <si>
    <t xml:space="preserve">forma zal. po semestrze </t>
  </si>
  <si>
    <t>II rok</t>
  </si>
  <si>
    <t>III rok</t>
  </si>
  <si>
    <t>IV rok</t>
  </si>
  <si>
    <t>V rok</t>
  </si>
  <si>
    <t>Razem godz.</t>
  </si>
  <si>
    <t>Całkowity nakład pracy studenta</t>
  </si>
  <si>
    <t>Razem ECTS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</si>
  <si>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</si>
  <si>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</si>
  <si>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</si>
  <si>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</si>
  <si>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</si>
  <si>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</si>
  <si>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</si>
  <si>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</si>
  <si>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</si>
  <si>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</si>
  <si>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E</t>
  </si>
  <si>
    <t>ZO</t>
  </si>
  <si>
    <t>Z</t>
  </si>
  <si>
    <t>I</t>
  </si>
  <si>
    <t>II</t>
  </si>
  <si>
    <t>III</t>
  </si>
  <si>
    <t>ECTS</t>
  </si>
  <si>
    <t xml:space="preserve">A. PRZEDMIOTY KSZTAŁCENIA OGÓLNEGO </t>
  </si>
  <si>
    <t>1.</t>
  </si>
  <si>
    <t>Język obcy</t>
  </si>
  <si>
    <t>2.</t>
  </si>
  <si>
    <t>3.</t>
  </si>
  <si>
    <t>4.</t>
  </si>
  <si>
    <t>Ochrona własności przemysłowej i prawa autorskiego</t>
  </si>
  <si>
    <t>5.</t>
  </si>
  <si>
    <t>Przedsiębiorczość</t>
  </si>
  <si>
    <t>6.</t>
  </si>
  <si>
    <t>B.1. Ogólne przygotowanie psychologiczne</t>
  </si>
  <si>
    <t xml:space="preserve">Psychologia rozwojowa </t>
  </si>
  <si>
    <t>B.2. Ogólne przygotowanie pedagogiczne</t>
  </si>
  <si>
    <t xml:space="preserve">Pedagogika ogólna </t>
  </si>
  <si>
    <t xml:space="preserve">Teoria wychowania </t>
  </si>
  <si>
    <t>7.</t>
  </si>
  <si>
    <t>B.3. Praktyki</t>
  </si>
  <si>
    <t>Razem B  (B.1 + B.2 +B.3)</t>
  </si>
  <si>
    <t>C. Kształcenie kierunkowe</t>
  </si>
  <si>
    <t>C.1. Przygotowanie merytoryczne</t>
  </si>
  <si>
    <t xml:space="preserve">Podstawy anatomii </t>
  </si>
  <si>
    <t xml:space="preserve">Podstawy genetyki </t>
  </si>
  <si>
    <t xml:space="preserve">Podstawy neurologii </t>
  </si>
  <si>
    <t xml:space="preserve">Podstawy psychiatrii </t>
  </si>
  <si>
    <t xml:space="preserve">Historia wychowania </t>
  </si>
  <si>
    <t xml:space="preserve">Socjologia wychowania </t>
  </si>
  <si>
    <t xml:space="preserve">Historia kształcenia specjalnego </t>
  </si>
  <si>
    <t>8.</t>
  </si>
  <si>
    <t xml:space="preserve">Pedagogika specjalna </t>
  </si>
  <si>
    <t>9.</t>
  </si>
  <si>
    <t xml:space="preserve">Subdyscypliny pedagogiki specjalnej </t>
  </si>
  <si>
    <t>10.</t>
  </si>
  <si>
    <t>11.</t>
  </si>
  <si>
    <t>12.</t>
  </si>
  <si>
    <t xml:space="preserve">Podstawy języka migowego </t>
  </si>
  <si>
    <t>13.</t>
  </si>
  <si>
    <t xml:space="preserve">Nowoczesne technologie w oddziaływaniach pedagogicznych </t>
  </si>
  <si>
    <t>14.</t>
  </si>
  <si>
    <t xml:space="preserve">Wprowadzenie do komunikacji alternatywnej i wspomagającej </t>
  </si>
  <si>
    <t>15.</t>
  </si>
  <si>
    <t>Podstawy metodyki edukacji przedszkolnej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</si>
  <si>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</si>
  <si>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</si>
  <si>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</si>
  <si>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</si>
  <si>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</si>
  <si>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</si>
  <si>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</si>
  <si>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</si>
  <si>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</si>
  <si>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</si>
  <si>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</si>
  <si>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 xml:space="preserve">Współczesna recepcja tekstów pedagogicznych </t>
  </si>
  <si>
    <t>27.</t>
  </si>
  <si>
    <t>28.</t>
  </si>
  <si>
    <t xml:space="preserve">Studia nad niepełnosprawnością </t>
  </si>
  <si>
    <t>29.</t>
  </si>
  <si>
    <t>C.2. Przygotowanie psychologiczne do pracy z dziećmi i uczniami ze specjalnymi potrzebami edukacyjnymi</t>
  </si>
  <si>
    <t xml:space="preserve">Psychologia rozwojowa dzieci i młodzieży ze specjalnymi potrzebami edukacyjnymi </t>
  </si>
  <si>
    <t xml:space="preserve">Psychologia kliniczna dzieci i młodzieży </t>
  </si>
  <si>
    <t>C.3. Przygotowanie pedagogiczne do pracy z dziećmi i uczniami ze specjalnymi potrzebami edukacyjnymi</t>
  </si>
  <si>
    <t xml:space="preserve">Prawne podstawy wspomagania rozwoju i  kształcenia osób ze specjalnymi potrzebami rozwojowymi i edukacyjnymi </t>
  </si>
  <si>
    <t xml:space="preserve">Systemy wsparcia osób ze specjalnymi potrzebami edukacyjnymi </t>
  </si>
  <si>
    <t xml:space="preserve">Rodzina dziecka ze specjalnymi potrzebami rozwojowymi i edukacyjnymi </t>
  </si>
  <si>
    <t xml:space="preserve">Doradztwo zawodowe dla uczniów ze specjalnymi potrzebami edukacyjnymi </t>
  </si>
  <si>
    <t>C.4. Przygotowanie pedagogiczne do pracy z osobami dorosłymi z niepełnosprawnościami</t>
  </si>
  <si>
    <t xml:space="preserve">Rehabilitacja i aktywizacja społeczna osób dorosłych z niepełnosprawnościami </t>
  </si>
  <si>
    <t xml:space="preserve">Rehabilitacja i aktywizacja zawodowa osób dorosłych z niepełnosprawnościami </t>
  </si>
  <si>
    <t>Współczesne problemy andragogiki specjalnej</t>
  </si>
  <si>
    <t>C.5. Dydaktyka specjalna</t>
  </si>
  <si>
    <t>Podstawy dydaktyki specjalnej</t>
  </si>
  <si>
    <t>Dydaktyka specjalna szczegółowa</t>
  </si>
  <si>
    <t>C.6. Diagnostyka w pedagogice specjalnej</t>
  </si>
  <si>
    <t xml:space="preserve">Diagnostyka w pedagogice specjalnej </t>
  </si>
  <si>
    <t>3, 4</t>
  </si>
  <si>
    <t>C.7. Praktyki zawodowe</t>
  </si>
  <si>
    <t>Razem C (C.1 do C.7)</t>
  </si>
  <si>
    <t>D. Edukacja włączająca</t>
  </si>
  <si>
    <t>D.1. Teorie edukacji integracyjnej i włączającej</t>
  </si>
  <si>
    <t xml:space="preserve">Teorie wykluczenia społecznego </t>
  </si>
  <si>
    <t xml:space="preserve">Podstawy edukacji integracyjnej i włączającej </t>
  </si>
  <si>
    <t>Kompetencje pedagoga specjalnego w edukacji integracyjnej i włączającej</t>
  </si>
  <si>
    <t>D.2. Diagnoza specjalnych potrzeb edukacyjnych, planowanie, realizacja i monitoring działań wspierających</t>
  </si>
  <si>
    <t>Diagnoza specjalnych potrzeb edukacyjnych dzieci i młodzieży w grupach zróżnicowanych</t>
  </si>
  <si>
    <t xml:space="preserve">Konstruowanie indywidualnych programów edukacyjno-terapeutycznych </t>
  </si>
  <si>
    <t>D.3. Metodyka kształcenia w grupach zróżnicowanych</t>
  </si>
  <si>
    <t xml:space="preserve">Metodyka kształcenia uczniów w grupach zróżnicowanych </t>
  </si>
  <si>
    <t>Metodyka kształcenia uczniów z niepełnosprawnością intelektualną w grupach zróżnicowanych</t>
  </si>
  <si>
    <t>Metodyka kształcenia uczniów ze spektrum autyzmu w grupach zróżnicowanych</t>
  </si>
  <si>
    <t>Metodyka kształcenia uczniów z niepełnosprawnością wzroku w grupach zróżnicowanych</t>
  </si>
  <si>
    <t>Metodyka kształcenia uczniów z niepełnosprawnością słuchu w grupach zróżnicowanych</t>
  </si>
  <si>
    <t>Metodyka kształcenia uczniów z zaburzeniami komunikacji w grupach zróżnicowanych</t>
  </si>
  <si>
    <t xml:space="preserve">Metodyka kształcenia uczniów ze specyficznymi trudnościami w uczeniu się </t>
  </si>
  <si>
    <t>Metodyka kształcenia uczniów z niepełnosprawnością ruchową i przewlekłymi chorobami w grupach zróżnicowanych</t>
  </si>
  <si>
    <r>
      <t>Metodyka kształcenia uczniów z zachowaniami</t>
    </r>
    <r>
      <rPr>
        <b/>
        <sz val="11"/>
        <rFont val="Calibri"/>
        <family val="2"/>
        <charset val="238"/>
        <scheme val="minor"/>
      </rPr>
      <t xml:space="preserve"> ryzykownymi </t>
    </r>
  </si>
  <si>
    <t>D.4. Programy wychowawcze w edukacji integracyjnej i włączającej</t>
  </si>
  <si>
    <t xml:space="preserve">Zachowania trudne dzieci i młodzieży </t>
  </si>
  <si>
    <t xml:space="preserve">Warsztat wychowawczy pedagoga specjalnego w edukacji integracyjnej i włączającej </t>
  </si>
  <si>
    <t>D.5. Organizacja edukacji włączającej</t>
  </si>
  <si>
    <t>Technologie asystujące w pracy grup zróżnicowanych</t>
  </si>
  <si>
    <t>Projektowanie uniwersalne w edukacji integracyjnej i włączającej</t>
  </si>
  <si>
    <t>Wsparcie nauczyciela w procesie edukacji integracyjnej i włączającej</t>
  </si>
  <si>
    <t>D.6. Praktyki zawodowe</t>
  </si>
  <si>
    <t>Razem D (D.1. do D.6.)</t>
  </si>
  <si>
    <t>E. Przygotowanie w zakresie edukacji i rehabilitacji osób z niepełnosprawnością intelektualną</t>
  </si>
  <si>
    <t>E.1. Przygotowanie merytoryczne</t>
  </si>
  <si>
    <t xml:space="preserve">Biomedyczne podstawy edukacji i rehabilitacji osób z niepełnosprawnością intelektualną </t>
  </si>
  <si>
    <t xml:space="preserve">Prawne podstawy edukacji i rehabilitacji osób z niepełnosprawnością intelektualną </t>
  </si>
  <si>
    <t xml:space="preserve">Pedagogiczne podstawy edukacji i rehabilitacji osób z niepełnosprawnością intelektualną </t>
  </si>
  <si>
    <t xml:space="preserve">Psychologiczne podstawy edukacji i rehabilitacji osób z niepełnosprawnością intelektualną </t>
  </si>
  <si>
    <t xml:space="preserve">Podstawy edukacji i rehabilitacji osób z niepełnosprawnościami sprzężonymi z niepełnosprawnością intelektualną </t>
  </si>
  <si>
    <t xml:space="preserve">Metody pracy edukacyjno-terapeutycznej z osobami z niepełnosprawnością intelektualną </t>
  </si>
  <si>
    <t xml:space="preserve">Diagnoza funkcjonalna w pracy z osobami z niepełnosprawnością intelektualną </t>
  </si>
  <si>
    <t xml:space="preserve">Komunikacja alternatywna i wspomagająca </t>
  </si>
  <si>
    <t xml:space="preserve">Konstruowanie indywidualnych programów edukacyjno-terapeutycznych w pracy z uczniami z niepełnosprawnością intelektualną </t>
  </si>
  <si>
    <t xml:space="preserve">Społeczny projekt specjalnościowy </t>
  </si>
  <si>
    <t xml:space="preserve">Wspieranie dorosłych osób z niepełnosprawnością intelektualną </t>
  </si>
  <si>
    <t>E.2. Przygotowanie dydaktyczno-metodyczne</t>
  </si>
  <si>
    <t xml:space="preserve">Metodyka kształcenia i wychowania uczniów z lekką niepełnosprawnością intelektualną w edukacji wczesnoszkolnej </t>
  </si>
  <si>
    <t xml:space="preserve">7, 8 </t>
  </si>
  <si>
    <t>Metodyka kształcenia i wychowania uczniów z umiarkowaną lub znaczną niepełnosprawnością intelektualną (poziom podstawowy)</t>
  </si>
  <si>
    <t xml:space="preserve">Metodyka kształcenia i wychowania dzieci z niepełnosprawnością intelektualną w przedszkolu </t>
  </si>
  <si>
    <t>Metodyka kształcenia i wychowania uczniów z lekką niepełnosprawnością intelektualną w starszych klasach szkoły podstawowej</t>
  </si>
  <si>
    <t>Metodyka kształcenia i wychowania uczniów z umiarkowaną i znaczną niepełnosprawnością intelektualną (poziom zaawansowany)</t>
  </si>
  <si>
    <t xml:space="preserve">Metodyka zajęć rewalidacyjno-wychowawczych </t>
  </si>
  <si>
    <t>Metodyka zajęć rewalidacyjnych</t>
  </si>
  <si>
    <t>Wspieranie edukacyjne uczniów z mózgowym porażeniem dziecięcym</t>
  </si>
  <si>
    <t xml:space="preserve">Metodyka zajęć pozalekcyjnych </t>
  </si>
  <si>
    <t>E.3. Praktyki zawodowe</t>
  </si>
  <si>
    <t>Razem E (E1 + E2 +E3)</t>
  </si>
  <si>
    <t>F. Wsparcie warsztatu pracy pedagoga specjalnego</t>
  </si>
  <si>
    <t xml:space="preserve">Emisja głosu  </t>
  </si>
  <si>
    <t>Kultura języka</t>
  </si>
  <si>
    <t>Pierwsza pomoc przedmedyczna</t>
  </si>
  <si>
    <t>G. Metodologia badań naukowych</t>
  </si>
  <si>
    <t>Metodologia badań pedagogicznych jakościowych</t>
  </si>
  <si>
    <t>Metodologia badań pedagogicznych ilościowych</t>
  </si>
  <si>
    <t>Statystyka w pedagogice specjalnej</t>
  </si>
  <si>
    <t>Seminarium dyplomowe magisterskie</t>
  </si>
  <si>
    <t>7,8,9,   10</t>
  </si>
  <si>
    <t>SUMA  całego toku studiów</t>
  </si>
  <si>
    <t>Przed rozpoczęciem każdego roku akademickiego podany zostanie wykaz przedmiotów, w ramach których wybrane godziny będą prowadzone w języku obcym - łączny wymiar godzin dla każdego roku: 15</t>
  </si>
  <si>
    <t>I rok</t>
  </si>
  <si>
    <t>Studentów obowiązuje szkolenie dotyczące bezpiecznych i higienicznych warunków kształcenia, w wymiarze 4 godziny (w semestrze 1). Zajęciom tym nie przypisuje się punktów ECTS.</t>
  </si>
  <si>
    <r>
      <rPr>
        <b/>
        <sz val="11"/>
        <color theme="1"/>
        <rFont val="Calibri"/>
        <family val="2"/>
        <charset val="238"/>
        <scheme val="minor"/>
      </rPr>
      <t xml:space="preserve">Studentów obowiązuje </t>
    </r>
    <r>
      <rPr>
        <b/>
        <sz val="11"/>
        <color indexed="8"/>
        <rFont val="Calibri"/>
        <family val="2"/>
        <charset val="238"/>
        <scheme val="minor"/>
      </rPr>
      <t>szkolenie biblioteczne w wymiarze 2 godzin (w semestrze 1)</t>
    </r>
    <r>
      <rPr>
        <b/>
        <sz val="11"/>
        <color theme="1"/>
        <rFont val="Calibri"/>
        <family val="2"/>
        <charset val="238"/>
        <scheme val="minor"/>
      </rPr>
      <t>. Zajęciom tym nie przypisuje się punktów ECTS.</t>
    </r>
  </si>
  <si>
    <r>
      <rPr>
        <b/>
        <i/>
        <sz val="11"/>
        <rFont val="Calibri"/>
        <family val="2"/>
        <charset val="238"/>
        <scheme val="minor"/>
      </rPr>
      <t>Statystyka w pedagogice specjalnej</t>
    </r>
    <r>
      <rPr>
        <b/>
        <sz val="11"/>
        <rFont val="Calibri"/>
        <family val="2"/>
        <charset val="238"/>
        <scheme val="minor"/>
      </rPr>
      <t xml:space="preserve"> - zajęcia prowadzone w grupach laboratoryjnych (L)</t>
    </r>
  </si>
  <si>
    <t>godz.</t>
  </si>
  <si>
    <t>Nakład</t>
  </si>
  <si>
    <t>SPRAWDZENIE</t>
  </si>
  <si>
    <t>spr.</t>
  </si>
  <si>
    <t>Technologie informacyjno-komunikacyjne</t>
  </si>
  <si>
    <t>Animaloterapia w pracy z osobami z niepełnosprawnościami</t>
  </si>
  <si>
    <t xml:space="preserve">Wydział: PEDAGOGIKI I PSYCHOLOGII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</si>
  <si>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Rodzaj zajęć: grupa I (W-</t>
    </r>
    <r>
      <rPr>
        <b/>
        <i/>
        <sz val="14"/>
        <color indexed="8"/>
        <rFont val="Calibri"/>
        <family val="2"/>
        <charset val="238"/>
        <scheme val="minor"/>
      </rPr>
      <t>wykład</t>
    </r>
    <r>
      <rPr>
        <b/>
        <sz val="14"/>
        <color indexed="8"/>
        <rFont val="Calibri"/>
        <family val="2"/>
        <charset val="238"/>
        <scheme val="minor"/>
      </rPr>
      <t>, WS-</t>
    </r>
    <r>
      <rPr>
        <b/>
        <i/>
        <sz val="14"/>
        <color indexed="8"/>
        <rFont val="Calibri"/>
        <family val="2"/>
        <charset val="238"/>
        <scheme val="minor"/>
      </rPr>
      <t>wykład specjalistyczny</t>
    </r>
    <r>
      <rPr>
        <b/>
        <sz val="14"/>
        <color indexed="8"/>
        <rFont val="Calibri"/>
        <family val="2"/>
        <charset val="238"/>
        <scheme val="minor"/>
      </rPr>
      <t>) grupa II (C-</t>
    </r>
    <r>
      <rPr>
        <b/>
        <i/>
        <sz val="14"/>
        <color indexed="8"/>
        <rFont val="Calibri"/>
        <family val="2"/>
        <charset val="238"/>
        <scheme val="minor"/>
      </rPr>
      <t>ćwiczenia</t>
    </r>
    <r>
      <rPr>
        <b/>
        <sz val="14"/>
        <color indexed="8"/>
        <rFont val="Calibri"/>
        <family val="2"/>
        <charset val="238"/>
        <scheme val="minor"/>
      </rPr>
      <t>, K-</t>
    </r>
    <r>
      <rPr>
        <b/>
        <i/>
        <sz val="14"/>
        <color indexed="8"/>
        <rFont val="Calibri"/>
        <family val="2"/>
        <charset val="238"/>
        <scheme val="minor"/>
      </rPr>
      <t>konwersatorium,</t>
    </r>
    <r>
      <rPr>
        <b/>
        <sz val="14"/>
        <color indexed="8"/>
        <rFont val="Calibri"/>
        <family val="2"/>
        <charset val="238"/>
        <scheme val="minor"/>
      </rPr>
      <t xml:space="preserve"> L-</t>
    </r>
    <r>
      <rPr>
        <b/>
        <i/>
        <sz val="14"/>
        <color indexed="8"/>
        <rFont val="Calibri"/>
        <family val="2"/>
        <charset val="238"/>
        <scheme val="minor"/>
      </rPr>
      <t>laboratorium</t>
    </r>
    <r>
      <rPr>
        <b/>
        <sz val="14"/>
        <color indexed="8"/>
        <rFont val="Calibri"/>
        <family val="2"/>
        <charset val="238"/>
        <scheme val="minor"/>
      </rPr>
      <t>, P-</t>
    </r>
    <r>
      <rPr>
        <b/>
        <i/>
        <sz val="14"/>
        <color indexed="8"/>
        <rFont val="Calibri"/>
        <family val="2"/>
        <charset val="238"/>
        <scheme val="minor"/>
      </rPr>
      <t>praktyki</t>
    </r>
    <r>
      <rPr>
        <b/>
        <sz val="14"/>
        <color indexed="8"/>
        <rFont val="Calibri"/>
        <family val="2"/>
        <charset val="238"/>
        <scheme val="minor"/>
      </rPr>
      <t>, S-</t>
    </r>
    <r>
      <rPr>
        <b/>
        <i/>
        <sz val="14"/>
        <color indexed="8"/>
        <rFont val="Calibri"/>
        <family val="2"/>
        <charset val="238"/>
        <scheme val="minor"/>
      </rPr>
      <t>seminarium</t>
    </r>
    <r>
      <rPr>
        <b/>
        <sz val="14"/>
        <color indexed="8"/>
        <rFont val="Calibri"/>
        <family val="2"/>
        <charset val="238"/>
        <scheme val="minor"/>
      </rPr>
      <t>, W-</t>
    </r>
    <r>
      <rPr>
        <b/>
        <i/>
        <sz val="14"/>
        <color indexed="8"/>
        <rFont val="Calibri"/>
        <family val="2"/>
        <charset val="238"/>
        <scheme val="minor"/>
      </rPr>
      <t>warsztaty</t>
    </r>
    <r>
      <rPr>
        <b/>
        <sz val="14"/>
        <color indexed="8"/>
        <rFont val="Calibri"/>
        <family val="2"/>
        <charset val="238"/>
        <scheme val="minor"/>
      </rPr>
      <t>) grupa III (PW-</t>
    </r>
    <r>
      <rPr>
        <b/>
        <i/>
        <sz val="14"/>
        <color indexed="8"/>
        <rFont val="Calibri"/>
        <family val="2"/>
        <charset val="238"/>
        <scheme val="minor"/>
      </rPr>
      <t>projekt własny</t>
    </r>
    <r>
      <rPr>
        <b/>
        <sz val="14"/>
        <color indexed="8"/>
        <rFont val="Calibri"/>
        <family val="2"/>
        <charset val="238"/>
        <scheme val="minor"/>
      </rPr>
      <t xml:space="preserve">, E  -  </t>
    </r>
    <r>
      <rPr>
        <b/>
        <i/>
        <sz val="14"/>
        <color indexed="8"/>
        <rFont val="Calibri"/>
        <family val="2"/>
        <charset val="238"/>
        <scheme val="minor"/>
      </rPr>
      <t>e-learning</t>
    </r>
    <r>
      <rPr>
        <b/>
        <sz val="14"/>
        <color indexed="8"/>
        <rFont val="Calibri"/>
        <family val="2"/>
        <charset val="238"/>
        <scheme val="minor"/>
      </rPr>
      <t xml:space="preserve">)  </t>
    </r>
  </si>
  <si>
    <t>1 pkt=25h</t>
  </si>
  <si>
    <r>
      <t xml:space="preserve">Studentów studiów stacjonarnych obowiązują zajęcia z </t>
    </r>
    <r>
      <rPr>
        <b/>
        <sz val="12"/>
        <color indexed="8"/>
        <rFont val="Calibri"/>
        <family val="2"/>
        <charset val="238"/>
        <scheme val="minor"/>
      </rPr>
      <t xml:space="preserve">wychowania fizycznego w wymiarze 60 godzin (po 30 godzin na semestr, zajęcia odbywają się w semestrze 3 i 4). </t>
    </r>
    <r>
      <rPr>
        <b/>
        <sz val="12"/>
        <color theme="1"/>
        <rFont val="Calibri"/>
        <family val="2"/>
        <charset val="238"/>
        <scheme val="minor"/>
      </rPr>
      <t>Zajęciom tym nie przypisuje się punktów ECTS.</t>
    </r>
  </si>
  <si>
    <t>WF</t>
  </si>
  <si>
    <t>Wychowanie Fizyczne</t>
  </si>
  <si>
    <t>(Standard 90h/12 ECTS)           Razem A1.</t>
  </si>
  <si>
    <t>(Standard 90h/12 ECTS) razem B.1.</t>
  </si>
  <si>
    <t>(Standard 90h/12 ECTS) razem B.2.</t>
  </si>
  <si>
    <t>(Standard 30h/ 3 ECTS) razem B.3.</t>
  </si>
  <si>
    <t>(Standard 400h /50 ECTS/) razem C.1.</t>
  </si>
  <si>
    <t>(Standard 90h/12 ECTS) razem C.2.</t>
  </si>
  <si>
    <t>(Standard 90h/12 ECTS) razem C.3.</t>
  </si>
  <si>
    <t>(Standard 90h/12ECTS) razem C.4.</t>
  </si>
  <si>
    <t>(Standard 60h/8 ECTS) razem C.5.</t>
  </si>
  <si>
    <t>(Standard 60h/8 ECTS) razem C.6.</t>
  </si>
  <si>
    <t>(Standard 60h/8 ECTS) razem C.7.</t>
  </si>
  <si>
    <t>(Standard 60h/8 ECTS) razem D.1.</t>
  </si>
  <si>
    <t>(Standard 90h/12 ECTS) razem D.2.</t>
  </si>
  <si>
    <t>(Standard 120h/12 ECTS) razem D.3.</t>
  </si>
  <si>
    <t>(Standard 60h/6 ECTS) razem D.5.</t>
  </si>
  <si>
    <t>(Standard 120h/4 ECTS) razem D.6.</t>
  </si>
  <si>
    <t xml:space="preserve">(Standard400h/50 ECTS) razem E.1 </t>
  </si>
  <si>
    <t>(Standard 240h/30 ECTS) razem E.2.</t>
  </si>
  <si>
    <t>(Standard 120h/4 ECTS) razem E.3</t>
  </si>
  <si>
    <t>(Standard 120h/13 ECTS) Razem G</t>
  </si>
  <si>
    <r>
      <t xml:space="preserve">(Standard: </t>
    </r>
    <r>
      <rPr>
        <b/>
        <sz val="8"/>
        <color rgb="FFFF0000"/>
        <rFont val="Calibri"/>
        <family val="2"/>
        <charset val="238"/>
        <scheme val="minor"/>
      </rPr>
      <t>F.1-15h/1 ECTS; F2-30h/2 ECTS; F.3-15h/1 ECTS; F.4-30h/2 ECTS</t>
    </r>
    <r>
      <rPr>
        <b/>
        <sz val="11"/>
        <color rgb="FFFF0000"/>
        <rFont val="Calibri"/>
        <family val="2"/>
        <charset val="238"/>
        <scheme val="minor"/>
      </rPr>
      <t>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(RAZEM Standard F 90h) Razem F</t>
    </r>
  </si>
  <si>
    <t>Autonomia osoby z niepełnosprawnością</t>
  </si>
  <si>
    <t>Podstawy psychologii rehabilitacji</t>
  </si>
  <si>
    <t>pieczęć jednostki organizacyjnej</t>
  </si>
  <si>
    <t>Realizacja i monitoring działań wspierających w grupach zróżnicowanych</t>
  </si>
  <si>
    <t>Szkolenie BHWK</t>
  </si>
  <si>
    <t>Szkolenie biblioteczne</t>
  </si>
  <si>
    <t>Rok akademicki 2022/2023</t>
  </si>
  <si>
    <t>3W</t>
  </si>
  <si>
    <t>5W</t>
  </si>
  <si>
    <t>7W</t>
  </si>
  <si>
    <t>9W</t>
  </si>
  <si>
    <t>0113.1.PSP.A.JO</t>
  </si>
  <si>
    <t>0113.1.PSP.A.OPWG/RSS</t>
  </si>
  <si>
    <t>0113.1.PSP.A.OWPPA</t>
  </si>
  <si>
    <t>0113.1.PSP.A.P</t>
  </si>
  <si>
    <t>0113.1.PSP.B1.PR</t>
  </si>
  <si>
    <t>0113.1.PSP.B2.PO</t>
  </si>
  <si>
    <t>0113.1.PSP.B2.TW</t>
  </si>
  <si>
    <t>0113.1.PSP.C1.PA</t>
  </si>
  <si>
    <t>0113.1.PSP.C1.PG</t>
  </si>
  <si>
    <t>0113.1.PSP.C1.HW</t>
  </si>
  <si>
    <t>0113.1.PSP.C1.WRTP</t>
  </si>
  <si>
    <t>0113.1.PSP.C1.HKS</t>
  </si>
  <si>
    <t>0113.1.PSP.C1.PSPEC</t>
  </si>
  <si>
    <t>0113.1.PSP.C1.PJM</t>
  </si>
  <si>
    <t>0113.1.PSP.C1.PN</t>
  </si>
  <si>
    <t>0113.1.PSP.C1.SW</t>
  </si>
  <si>
    <t>0113.1.PSP.C1.SPS</t>
  </si>
  <si>
    <t>0113.1.PSP.C1.WKAW</t>
  </si>
  <si>
    <t>0113.1.PSP.C1.PMEP</t>
  </si>
  <si>
    <t>0113.1.PSP.C1.SN</t>
  </si>
  <si>
    <t>0113.1.PSP.C1.PP</t>
  </si>
  <si>
    <t>0113.1.PSP.C1.PMEW</t>
  </si>
  <si>
    <t>0113.1.PSP.C1.MES</t>
  </si>
  <si>
    <t>0113.1.PSP.C1.MEPRZ</t>
  </si>
  <si>
    <t>0113.1.PSP.C1.MEPOL</t>
  </si>
  <si>
    <t>0113.1.PSP.C1.MEPLAS</t>
  </si>
  <si>
    <t>0113.1.PSP.C1.MET</t>
  </si>
  <si>
    <t>0113.1.PSP.C1.MEI</t>
  </si>
  <si>
    <t>0113.1.PSP.C1.MEMAT</t>
  </si>
  <si>
    <t>0113.1.PSP.C1.MEMUZ</t>
  </si>
  <si>
    <t>0113.1.PSP.C1.MWFPS</t>
  </si>
  <si>
    <t>0113.1.PSP.C1.NTOP</t>
  </si>
  <si>
    <t>0113.1.PSP.C1.POPPPPS</t>
  </si>
  <si>
    <t>0113.1.PSP.C1.MEP/ER</t>
  </si>
  <si>
    <t>0113.1.PSP.C1.DPON/BPON</t>
  </si>
  <si>
    <t>0113.1.PSP.C1.MEM/MER</t>
  </si>
  <si>
    <t>0113.1.PSP.C1.APON</t>
  </si>
  <si>
    <t>0113.1.PSP.C1.AON</t>
  </si>
  <si>
    <t>0113.1.PSP.C2.PRDMSPE</t>
  </si>
  <si>
    <t>0113.1.PSP.C2.PKDM</t>
  </si>
  <si>
    <t>0113.1.PSP.C2.PPR</t>
  </si>
  <si>
    <t>0113.1.PSP.C3.PPWRKOSPRE</t>
  </si>
  <si>
    <t>0113.1.PSP.C3.RDSPRE</t>
  </si>
  <si>
    <t>0113.1.PSP.C3.DZUSPE</t>
  </si>
  <si>
    <t>0113.1.PSP.C4.RAZODN</t>
  </si>
  <si>
    <t>0113.1.PSP.C4.WPAS</t>
  </si>
  <si>
    <t>0113.1.PSP.C5.PDS</t>
  </si>
  <si>
    <t>0113.1.PSP.C5.DSS</t>
  </si>
  <si>
    <t>0113.1.PSP.C6.DPS</t>
  </si>
  <si>
    <t>0113.1.PSP.D1.TWS</t>
  </si>
  <si>
    <t>0113.1.PSP.D1.PEIW</t>
  </si>
  <si>
    <t>0113.1.PSP.D1.KPSEIW</t>
  </si>
  <si>
    <t>0113.1.PSP.D2.DSPEDMGZ</t>
  </si>
  <si>
    <t>0113.1.PSP.D2.KIPET</t>
  </si>
  <si>
    <t>0113.1.PSP.D2.RMDWGZ</t>
  </si>
  <si>
    <t>0113.1.PSP.D3.MKUGZ</t>
  </si>
  <si>
    <t>0113.1.PSP.D3.MKUNIGZ</t>
  </si>
  <si>
    <t>0113.1.PSP.D3.MKUSPU</t>
  </si>
  <si>
    <t>0113.1.PSP.D3.MKUSAGZ</t>
  </si>
  <si>
    <t>0113.1.PSP.D3.MKUNWGZ</t>
  </si>
  <si>
    <t>0113.1.PSP.D3.MKUNSGZ</t>
  </si>
  <si>
    <t>0113.1.PSP.D3.MKUZKGZ</t>
  </si>
  <si>
    <t>0113.1.PSP.D3.MKUNRPCGZ</t>
  </si>
  <si>
    <t>0113.1.PSP.D3.MKUZR</t>
  </si>
  <si>
    <t>0113.1.PSP.D4.ZTDM</t>
  </si>
  <si>
    <t>0113.1.PSP.D4.WWPSEIW</t>
  </si>
  <si>
    <t>0113.1.PSP.D5.TAPGZ</t>
  </si>
  <si>
    <t>0113.1.PSP.D5.PUEIW</t>
  </si>
  <si>
    <t>0113.1.PSP.D5.WNPEIW</t>
  </si>
  <si>
    <t>0113.1.PSP.E1.BPERONI</t>
  </si>
  <si>
    <t>0113.1.PSP.E1.PPERONI</t>
  </si>
  <si>
    <t>0113.1.PSP.E1.DFPONI</t>
  </si>
  <si>
    <t>0113.1.PSP.E1.PEDPERONI</t>
  </si>
  <si>
    <t>0113.1.PSP.E1.PERONSNI</t>
  </si>
  <si>
    <t>0113.1.PSP.E1.MPETONI</t>
  </si>
  <si>
    <t>0113.1.PSP.E1.KAW</t>
  </si>
  <si>
    <t>0113.1.PSP.E1.PRAWPERONI</t>
  </si>
  <si>
    <t>0113.1.PSP.E1.KIPETPUNI</t>
  </si>
  <si>
    <t>0113.1.PSP.E1.SPS</t>
  </si>
  <si>
    <t>0113.1.PSP.E1.WDONI</t>
  </si>
  <si>
    <t>0113.1.PSP.E1.PPN/RPN</t>
  </si>
  <si>
    <t>0113.1.PSP.E1.PUP/PURD</t>
  </si>
  <si>
    <t>0113.1.PSP.E1.SONI/MONI</t>
  </si>
  <si>
    <t>0113.1.PSP.E1.UONIK/UONIS</t>
  </si>
  <si>
    <t>0113.1.PSP.E2.MKWULNIEW</t>
  </si>
  <si>
    <t>0113.1.PSP.E2.MKWDNIP</t>
  </si>
  <si>
    <t>0113.1.PSP.E2.MKWULNISKSP</t>
  </si>
  <si>
    <t>0113.1.PSP.E2.MKWUZNIPP</t>
  </si>
  <si>
    <t>0113.1.PSP.E2.MKWUUZNIPZ</t>
  </si>
  <si>
    <t>0113.1.PSP.E2.MZRW</t>
  </si>
  <si>
    <t>0113.1.PSP.E2.MZR</t>
  </si>
  <si>
    <t>0113.1.PSP.E2.MZP</t>
  </si>
  <si>
    <t>0113.1.PSP.E2.WEUMPD</t>
  </si>
  <si>
    <t>0113.1.PSP.F.EG</t>
  </si>
  <si>
    <t>0113.1.PSP.F.KJ</t>
  </si>
  <si>
    <t>0113.1.PSP.F.PPP</t>
  </si>
  <si>
    <t>0113.1.PSP.F.TIK</t>
  </si>
  <si>
    <t>0113.1.PSP.G.MBPJ</t>
  </si>
  <si>
    <t>III - dotyczy zajęć (wykłady) realizowanych z wykorzystaniem metod kształcenia na odległość (e-learning)</t>
  </si>
  <si>
    <r>
      <t xml:space="preserve">Przedmioty do wyboru zaznaczone są w planie kursywą oraz kolorem niebieskim (realizowane w oparciu o </t>
    </r>
    <r>
      <rPr>
        <b/>
        <i/>
        <sz val="11"/>
        <rFont val="Calibri"/>
        <family val="2"/>
        <charset val="238"/>
        <scheme val="minor"/>
      </rPr>
      <t>Regulamin zapisu na przedmioty do wyboru</t>
    </r>
    <r>
      <rPr>
        <b/>
        <sz val="11"/>
        <rFont val="Calibri"/>
        <family val="2"/>
        <charset val="238"/>
        <scheme val="minor"/>
      </rPr>
      <t xml:space="preserve">) </t>
    </r>
  </si>
  <si>
    <r>
      <t xml:space="preserve">Przedmioty do wyboru w zakresie wsparcia studentów w procesie uczenia się: </t>
    </r>
    <r>
      <rPr>
        <b/>
        <i/>
        <sz val="11"/>
        <color rgb="FF0070C0"/>
        <rFont val="Calibri"/>
        <family val="2"/>
        <charset val="238"/>
        <scheme val="minor"/>
      </rPr>
      <t>Organizacja pracy własnej i grupowej/Radzenie sobie ze stresem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</si>
  <si>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Metody ekspresji plastycznej/Elementy rękodzielnictwa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</si>
  <si>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 xml:space="preserve">Metody ekspresji muzycznej/Metody ekspresji ruchowej 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</si>
  <si>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Planowanie projektów naukowych /Realizacja projektów badawczych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</si>
  <si>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Projektowanie uniwersalne przestrzeni/Projektowanie uniwersalne relacji i działania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</si>
  <si>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Seksualność osoby z niepełnosprawnością intelektualną/
Małżeństwa osób z niepełnosprawnością intelektualną</t>
    </r>
    <r>
      <rPr>
        <b/>
        <sz val="11"/>
        <color rgb="FF0070C0"/>
        <rFont val="Calibri"/>
        <family val="2"/>
        <charset val="238"/>
        <scheme val="minor"/>
      </rPr>
      <t xml:space="preserve"> 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</si>
  <si>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Uczestnictwo osób z niepełnosprawnością intelektualną w kulturze/Uczestnictwo osób z niepełnosprawnością intelektualną w sporcie</t>
    </r>
  </si>
  <si>
    <r>
      <t xml:space="preserve">Przedmiot do wyboru: </t>
    </r>
    <r>
      <rPr>
        <b/>
        <i/>
        <sz val="11"/>
        <color rgb="FF0070C0"/>
        <rFont val="Calibri"/>
        <family val="2"/>
        <charset val="238"/>
        <scheme val="minor"/>
      </rPr>
      <t>Drama w pracy z osobami z niepełnosprawnościami/Biblioterapia w pracy z osobami z niepełnosprawnościami</t>
    </r>
  </si>
  <si>
    <r>
      <rPr>
        <b/>
        <i/>
        <sz val="11"/>
        <rFont val="Calibri"/>
        <family val="2"/>
        <charset val="238"/>
        <scheme val="minor"/>
      </rPr>
      <t>Technologie informacyjno-komunikacyjne</t>
    </r>
    <r>
      <rPr>
        <b/>
        <sz val="11"/>
        <rFont val="Calibri"/>
        <family val="2"/>
        <charset val="238"/>
        <scheme val="minor"/>
      </rPr>
      <t xml:space="preserve"> - zajęcia prowadzone w grupach laboratoryjnych (L)</t>
    </r>
  </si>
  <si>
    <t>B. PRZYGOTOWANIE PSYCHOLOGICZNO-PEDAGOGICZNE</t>
  </si>
  <si>
    <t>Wspomaganie rozwoju mowy osób z niepełnosprawnością intelektualną</t>
  </si>
  <si>
    <t>0113.1.PSP.E1.WRMONI</t>
  </si>
  <si>
    <t xml:space="preserve">Filozofia i etyka </t>
  </si>
  <si>
    <t>Podstawy socjologii</t>
  </si>
  <si>
    <t>0113.1.PSP.A.FE</t>
  </si>
  <si>
    <t>0113.1.PSP.A.PS</t>
  </si>
  <si>
    <t>Metodyka edukacji polonistycznej w klasach I-III</t>
  </si>
  <si>
    <t>Metodyka edukacji matematycznej w klasach I-III</t>
  </si>
  <si>
    <t>Metodyka edukacji społecznej w klasach I-III</t>
  </si>
  <si>
    <t>Metodyka edukacji przyrodniczej w klasach I-III</t>
  </si>
  <si>
    <t>Metodyka edukacji plastycznej w klasach I-III</t>
  </si>
  <si>
    <t>Metodyka edukacji technicznej w klasach I-III</t>
  </si>
  <si>
    <t>Metodyka edukacji informatycznej w klasach I-III</t>
  </si>
  <si>
    <t>Metodyka edukacji muzycznej w klasach I-III</t>
  </si>
  <si>
    <t>Psychoprofilaktyka</t>
  </si>
  <si>
    <t xml:space="preserve">Kultura organizacyjna szkoły integracyjnej oraz jej diagnozowanie </t>
  </si>
  <si>
    <t xml:space="preserve">Komunikacja w edukacji integracyjnej i włączającej </t>
  </si>
  <si>
    <t>Praktyka zawodowa ciągła - obserwacyjna w przedszkolu/w szkole</t>
  </si>
  <si>
    <t>Praktyka zawodowa ciągła - asystencka w przedszkolu ogólnodostępnym</t>
  </si>
  <si>
    <t xml:space="preserve">Praktyka zawodowa ciągła - asystencka w szkole ogólnodostępnej </t>
  </si>
  <si>
    <t xml:space="preserve">Praktyka zawodowa śródroczna - asystencko-pedagogiczna w przedszkolu integracyjnym </t>
  </si>
  <si>
    <t xml:space="preserve">Praktyka zawodowa śródroczna - asystencko-pedagogiczna w szkole integracyjnej </t>
  </si>
  <si>
    <t>Praktyka zawodowa śródroczna - asystencko-pedagogiczna w przedszkolach specjalnych dla dzieci z niepełnosprawnością intelektualną w stopniu umiarkowanym lub znacznym</t>
  </si>
  <si>
    <t xml:space="preserve">Praktyka zawodowa śródroczna - asystencko-pedagogiczna w szkole podstawowej dla uczniów z niepełnosprawnością intelektualną w stopniu umiarkowanym lub znacznym </t>
  </si>
  <si>
    <t>Praktyka zawodowa śródroczna - asystencko-pedagogiczna w zespołach rewalidacyjno-wychowawczych dla dzieci i młodzieży z głęboką niepełnosprawnością intelektualną</t>
  </si>
  <si>
    <t xml:space="preserve">Praktyka zawodowa śródroczna - asystencko-pedagogiczna w szkole przysposabiającej do pracy dla uczniów z niepełnosprawnością intelektualną w stopniu umiarkowanym lub znacznym  </t>
  </si>
  <si>
    <t>Dydaktyka ogólna</t>
  </si>
  <si>
    <t>0113.1.PSP.B1.PSW</t>
  </si>
  <si>
    <t xml:space="preserve">Psychologia społeczno-wychowawcza </t>
  </si>
  <si>
    <t>Psychospołeczne podstawy trudności szkolnych</t>
  </si>
  <si>
    <t>Komunikacja interpersonalna w pracy nauczyciela</t>
  </si>
  <si>
    <t>Psychologia wychowawcza dzieci i młodzieży ze specjalnymi potrzebami edukacyjnymi</t>
  </si>
  <si>
    <t>Pedagogika społeczna i opiekuńczo-wychowawcza</t>
  </si>
  <si>
    <t>Warsztat pracy nauczyciela</t>
  </si>
  <si>
    <t>0113.1.PSP.B2.DO</t>
  </si>
  <si>
    <t xml:space="preserve">Podstawy pedeutologii </t>
  </si>
  <si>
    <t>Doradztwo edukacyjno-zawodowe</t>
  </si>
  <si>
    <t>Psychologia ogólna</t>
  </si>
  <si>
    <t>1. F1</t>
  </si>
  <si>
    <t>2. F2</t>
  </si>
  <si>
    <t>3. F3</t>
  </si>
  <si>
    <t>4. F4</t>
  </si>
  <si>
    <t>0113.1.PSP.A.WZA/TUS</t>
  </si>
  <si>
    <t>0113.1.PSP.B1.PPTS</t>
  </si>
  <si>
    <t>0113.1.PSP.B1.KIPN</t>
  </si>
  <si>
    <t>0113.1.PSP.B2.PSOW</t>
  </si>
  <si>
    <t>0113.1.PSP.B2.WPN</t>
  </si>
  <si>
    <t>0113.1.PSP.B2.PP</t>
  </si>
  <si>
    <t>0113.1.PSP.B2.DEZ</t>
  </si>
  <si>
    <t>0113.1.PSP.B1.PO</t>
  </si>
  <si>
    <t>0113.1.PSP.B3.PZCO</t>
  </si>
  <si>
    <t>0113.1.PSP.C2.PWDMSPE</t>
  </si>
  <si>
    <t>0113.1.PSP.C2.PSYCH</t>
  </si>
  <si>
    <t>0113.1.PSP.C3.SWOSPE</t>
  </si>
  <si>
    <t>0113.1.PSP.C4.RASODN</t>
  </si>
  <si>
    <t>0113.1.PSP.C7.PZCAP</t>
  </si>
  <si>
    <t>0113.1.PSP.C7.PZCAS</t>
  </si>
  <si>
    <t>0113.1.PSP.D5.KEIW</t>
  </si>
  <si>
    <t>0113.1.PSP.D5.KOSID</t>
  </si>
  <si>
    <t>0113.1.PSP.D6.PZSAPP</t>
  </si>
  <si>
    <t>0113.1.PSP.D6.PZSAPS</t>
  </si>
  <si>
    <t>0113.1.PSP.E3.PZASPSP</t>
  </si>
  <si>
    <t>0113.1.PSP.E3.PZSAPPSDNIUZ</t>
  </si>
  <si>
    <t>0113.1.PSP.E3.PZASPSPUNIUZ</t>
  </si>
  <si>
    <t>0113.1.PSP.E3.PZSAPSPPUNIUZ</t>
  </si>
  <si>
    <t>0113.1.PSP.E3.PZSAPZRWDMGNI</t>
  </si>
  <si>
    <t>0113.1.PSP.G.MBPI</t>
  </si>
  <si>
    <t>0113.1.PSP.G.SPS</t>
  </si>
  <si>
    <t>0113.1.PSP.G.SDM</t>
  </si>
  <si>
    <r>
      <t xml:space="preserve">Przedmiot do wyboru: </t>
    </r>
    <r>
      <rPr>
        <b/>
        <i/>
        <sz val="11"/>
        <color theme="4"/>
        <rFont val="Calibri"/>
        <family val="2"/>
        <charset val="238"/>
        <scheme val="minor"/>
      </rPr>
      <t>Warsztat zachowań asertywnych</t>
    </r>
    <r>
      <rPr>
        <b/>
        <i/>
        <sz val="11"/>
        <color rgb="FF0070C0"/>
        <rFont val="Calibri"/>
        <family val="2"/>
        <charset val="238"/>
        <scheme val="minor"/>
      </rPr>
      <t>/Trening umiejętności społecznych</t>
    </r>
  </si>
  <si>
    <r>
      <rPr>
        <b/>
        <sz val="11"/>
        <rFont val="Calibri"/>
        <family val="2"/>
        <charset val="238"/>
        <scheme val="minor"/>
      </rPr>
      <t>Prawo oświatowe i podstawy prawne pracy pedagoga specjalnego</t>
    </r>
    <r>
      <rPr>
        <b/>
        <sz val="11"/>
        <color rgb="FFFF0000"/>
        <rFont val="Calibri"/>
        <family val="2"/>
        <charset val="238"/>
        <scheme val="minor"/>
      </rPr>
      <t xml:space="preserve"> </t>
    </r>
  </si>
  <si>
    <t>Metodyka wychowania fizycznego w przedszkolu i klasach I-III</t>
  </si>
  <si>
    <t>Podstawy metodyki edukacji wczesnoszkolnej</t>
  </si>
  <si>
    <t>Praktyka zawodowa śródroczna - asystencko-pedagogiczna w szkole podstawowej specjalnej lub ogólnodostępnej lub integracyjnej w klasach I-III</t>
  </si>
  <si>
    <t>2,3,4,5,6,7</t>
  </si>
  <si>
    <t>(Standard 60h/6 ECTS) razem D.4.</t>
  </si>
  <si>
    <r>
      <rPr>
        <b/>
        <i/>
        <sz val="11"/>
        <rFont val="Calibri"/>
        <family val="2"/>
        <charset val="238"/>
        <scheme val="minor"/>
      </rPr>
      <t>Język polski - lektorat</t>
    </r>
    <r>
      <rPr>
        <b/>
        <sz val="11"/>
        <rFont val="Calibri"/>
        <family val="2"/>
        <charset val="238"/>
        <scheme val="minor"/>
      </rPr>
      <t xml:space="preserve"> - przedmiot do wyboru tylko dla studentów obcokrajowców (liczba godzin - 120, liczba punktów ECTS - 4). Organizacja zgodnie z decyzją Centrum Kultury i Języka Polskiego.</t>
    </r>
  </si>
  <si>
    <t>Integracja i włączanie w środowisku szkolnym</t>
  </si>
  <si>
    <t xml:space="preserve">Konstruowanie programów wychowawczo-profilaktycznych w edukacji integracyjnej i włączającej  </t>
  </si>
  <si>
    <t>0113.1.PSP.D4.IWSS</t>
  </si>
  <si>
    <t>0113.1.PSP.D4.KPWPEIW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</si>
</sst>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indexed="3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indexed="8"/>
      <name val="Calibri"/>
      <family val="2"/>
      <charset val="238"/>
      <scheme val="minor"/>
    </font>
    <font>
      <b/>
      <sz val="15"/>
      <color indexed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24"/>
      <color indexed="8"/>
      <name val="Calibri"/>
      <family val="2"/>
      <charset val="238"/>
      <scheme val="minor"/>
    </font>
    <font>
      <sz val="24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5"/>
      <color rgb="FFC00000"/>
      <name val="Calibri"/>
      <family val="2"/>
      <charset val="238"/>
      <scheme val="minor"/>
    </font>
    <font>
      <sz val="7"/>
      <color rgb="FF4D5156"/>
      <name val="Calibri"/>
      <family val="2"/>
      <charset val="238"/>
      <scheme val="minor"/>
    </font>
    <font>
      <b/>
      <sz val="11"/>
      <color rgb="FF008000"/>
      <name val="Calibri"/>
      <family val="2"/>
      <charset val="238"/>
      <scheme val="minor"/>
    </font>
    <font>
      <b/>
      <sz val="12"/>
      <color rgb="FF008000"/>
      <name val="Calibri"/>
      <family val="2"/>
      <charset val="238"/>
      <scheme val="minor"/>
    </font>
    <font>
      <b/>
      <sz val="15"/>
      <color rgb="FF008000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b/>
      <i/>
      <sz val="11"/>
      <color theme="4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1">
    <xf numFmtId="0" fontId="0" fillId="0" borderId="0" xfId="0"/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8" fillId="0" borderId="5" xfId="0" applyFont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center" vertical="center" wrapText="1"/>
    </xf>
    <xf numFmtId="0" fontId="28" fillId="13" borderId="0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14" fillId="17" borderId="11" xfId="0" applyFont="1" applyFill="1" applyBorder="1" applyAlignment="1" applyProtection="1">
      <alignment horizontal="center" vertical="center" wrapText="1"/>
    </xf>
    <xf numFmtId="0" fontId="29" fillId="6" borderId="11" xfId="0" applyFont="1" applyFill="1" applyBorder="1" applyAlignment="1" applyProtection="1">
      <alignment horizontal="center" vertical="center" wrapText="1"/>
    </xf>
    <xf numFmtId="0" fontId="29" fillId="6" borderId="12" xfId="0" applyFont="1" applyFill="1" applyBorder="1" applyAlignment="1" applyProtection="1">
      <alignment horizontal="center" vertical="center" wrapText="1"/>
    </xf>
    <xf numFmtId="0" fontId="40" fillId="15" borderId="0" xfId="0" applyFont="1" applyFill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28" fillId="2" borderId="1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17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2" fillId="14" borderId="1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17" borderId="6" xfId="0" applyFont="1" applyFill="1" applyBorder="1" applyAlignment="1" applyProtection="1">
      <alignment horizontal="center" vertical="center" wrapText="1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22" xfId="0" applyFont="1" applyFill="1" applyBorder="1" applyAlignment="1" applyProtection="1">
      <alignment horizontal="center" vertical="center" wrapText="1"/>
    </xf>
    <xf numFmtId="0" fontId="28" fillId="3" borderId="0" xfId="0" applyFont="1" applyFill="1" applyBorder="1" applyAlignment="1" applyProtection="1">
      <alignment horizontal="center" vertical="center" wrapText="1"/>
    </xf>
    <xf numFmtId="0" fontId="14" fillId="10" borderId="11" xfId="0" applyFont="1" applyFill="1" applyBorder="1" applyAlignment="1" applyProtection="1">
      <alignment horizontal="center" vertical="center" wrapText="1"/>
    </xf>
    <xf numFmtId="0" fontId="29" fillId="10" borderId="11" xfId="0" applyFont="1" applyFill="1" applyBorder="1" applyAlignment="1" applyProtection="1">
      <alignment horizontal="center" vertical="center" wrapText="1"/>
    </xf>
    <xf numFmtId="0" fontId="29" fillId="10" borderId="16" xfId="0" applyFont="1" applyFill="1" applyBorder="1" applyAlignment="1" applyProtection="1">
      <alignment horizontal="center" vertical="center" wrapText="1"/>
    </xf>
    <xf numFmtId="0" fontId="28" fillId="17" borderId="0" xfId="0" applyFont="1" applyFill="1" applyBorder="1" applyAlignment="1" applyProtection="1">
      <alignment horizontal="center" vertical="center" wrapText="1"/>
    </xf>
    <xf numFmtId="0" fontId="28" fillId="17" borderId="0" xfId="0" applyFont="1" applyFill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/>
    </xf>
    <xf numFmtId="0" fontId="28" fillId="0" borderId="0" xfId="0" applyFont="1" applyFill="1" applyBorder="1" applyAlignment="1" applyProtection="1">
      <alignment horizontal="center" vertical="center"/>
    </xf>
    <xf numFmtId="1" fontId="28" fillId="2" borderId="1" xfId="0" applyNumberFormat="1" applyFont="1" applyFill="1" applyBorder="1" applyAlignment="1" applyProtection="1">
      <alignment horizontal="center" vertical="center" wrapText="1"/>
    </xf>
    <xf numFmtId="0" fontId="44" fillId="0" borderId="1" xfId="0" applyFont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28" fillId="4" borderId="1" xfId="0" applyFont="1" applyFill="1" applyBorder="1" applyAlignment="1" applyProtection="1">
      <alignment horizontal="center" vertical="center" wrapText="1"/>
    </xf>
    <xf numFmtId="0" fontId="28" fillId="4" borderId="1" xfId="0" applyFont="1" applyFill="1" applyBorder="1" applyAlignment="1" applyProtection="1">
      <alignment horizontal="center" vertical="center"/>
    </xf>
    <xf numFmtId="0" fontId="28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17" borderId="1" xfId="0" applyFont="1" applyFill="1" applyBorder="1" applyAlignment="1" applyProtection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17" borderId="1" xfId="0" applyFont="1" applyFill="1" applyBorder="1" applyAlignment="1" applyProtection="1">
      <alignment horizontal="center" vertical="center"/>
    </xf>
    <xf numFmtId="0" fontId="30" fillId="0" borderId="1" xfId="0" applyFont="1" applyBorder="1" applyAlignment="1" applyProtection="1">
      <alignment horizontal="center" vertical="center" wrapText="1"/>
    </xf>
    <xf numFmtId="0" fontId="28" fillId="3" borderId="1" xfId="0" applyFont="1" applyFill="1" applyBorder="1" applyAlignment="1" applyProtection="1">
      <alignment horizontal="center" vertical="center" wrapText="1"/>
    </xf>
    <xf numFmtId="0" fontId="28" fillId="12" borderId="1" xfId="0" applyFont="1" applyFill="1" applyBorder="1" applyAlignment="1" applyProtection="1">
      <alignment horizontal="center" vertical="center" wrapText="1"/>
    </xf>
    <xf numFmtId="0" fontId="2" fillId="12" borderId="1" xfId="0" applyFont="1" applyFill="1" applyBorder="1" applyAlignment="1" applyProtection="1">
      <alignment horizontal="center" vertical="center" wrapText="1"/>
    </xf>
    <xf numFmtId="0" fontId="28" fillId="16" borderId="1" xfId="0" applyFont="1" applyFill="1" applyBorder="1" applyAlignment="1" applyProtection="1">
      <alignment horizontal="center" vertical="center"/>
    </xf>
    <xf numFmtId="0" fontId="29" fillId="10" borderId="12" xfId="0" applyFont="1" applyFill="1" applyBorder="1" applyAlignment="1" applyProtection="1">
      <alignment horizontal="center" vertical="center" wrapText="1"/>
    </xf>
    <xf numFmtId="0" fontId="28" fillId="0" borderId="5" xfId="0" applyFont="1" applyBorder="1" applyAlignment="1" applyProtection="1">
      <alignment horizontal="center" vertical="center"/>
    </xf>
    <xf numFmtId="0" fontId="28" fillId="0" borderId="6" xfId="0" applyFont="1" applyBorder="1" applyAlignment="1" applyProtection="1">
      <alignment horizontal="center" vertical="center"/>
    </xf>
    <xf numFmtId="0" fontId="28" fillId="0" borderId="22" xfId="0" applyFont="1" applyBorder="1" applyAlignment="1" applyProtection="1">
      <alignment horizontal="center" vertical="center"/>
    </xf>
    <xf numFmtId="0" fontId="29" fillId="10" borderId="23" xfId="0" applyFont="1" applyFill="1" applyBorder="1" applyAlignment="1" applyProtection="1">
      <alignment horizontal="center" vertical="center" wrapText="1"/>
    </xf>
    <xf numFmtId="0" fontId="29" fillId="10" borderId="18" xfId="0" applyFont="1" applyFill="1" applyBorder="1" applyAlignment="1" applyProtection="1">
      <alignment horizontal="center" vertical="center" wrapText="1"/>
    </xf>
    <xf numFmtId="0" fontId="29" fillId="10" borderId="24" xfId="0" applyFont="1" applyFill="1" applyBorder="1" applyAlignment="1" applyProtection="1">
      <alignment horizontal="center" vertical="center" wrapText="1"/>
    </xf>
    <xf numFmtId="0" fontId="29" fillId="11" borderId="20" xfId="0" applyFont="1" applyFill="1" applyBorder="1" applyAlignment="1" applyProtection="1">
      <alignment horizontal="center" vertical="center" wrapText="1"/>
    </xf>
    <xf numFmtId="0" fontId="29" fillId="11" borderId="21" xfId="0" applyFont="1" applyFill="1" applyBorder="1" applyAlignment="1" applyProtection="1">
      <alignment horizontal="center" vertical="center" wrapText="1"/>
    </xf>
    <xf numFmtId="0" fontId="28" fillId="15" borderId="0" xfId="0" applyFont="1" applyFill="1" applyBorder="1" applyAlignment="1" applyProtection="1">
      <alignment horizontal="center" vertical="center"/>
    </xf>
    <xf numFmtId="0" fontId="28" fillId="15" borderId="0" xfId="0" applyFont="1" applyFill="1" applyBorder="1" applyAlignment="1" applyProtection="1">
      <alignment horizontal="center" vertical="center" wrapText="1"/>
    </xf>
    <xf numFmtId="0" fontId="14" fillId="10" borderId="18" xfId="0" applyFont="1" applyFill="1" applyBorder="1" applyAlignment="1" applyProtection="1">
      <alignment horizontal="center" vertical="center" wrapText="1"/>
    </xf>
    <xf numFmtId="0" fontId="14" fillId="17" borderId="18" xfId="0" applyFont="1" applyFill="1" applyBorder="1" applyAlignment="1" applyProtection="1">
      <alignment horizontal="center" vertical="center" wrapText="1"/>
    </xf>
    <xf numFmtId="0" fontId="19" fillId="11" borderId="20" xfId="0" applyFont="1" applyFill="1" applyBorder="1" applyAlignment="1" applyProtection="1">
      <alignment horizontal="center" vertical="center" wrapText="1"/>
    </xf>
    <xf numFmtId="0" fontId="19" fillId="17" borderId="20" xfId="0" applyFont="1" applyFill="1" applyBorder="1" applyAlignment="1" applyProtection="1">
      <alignment horizontal="center" vertical="center" wrapText="1"/>
    </xf>
    <xf numFmtId="0" fontId="33" fillId="0" borderId="2" xfId="0" applyFont="1" applyFill="1" applyBorder="1" applyAlignment="1" applyProtection="1">
      <alignment horizontal="center" vertical="center" wrapText="1"/>
    </xf>
    <xf numFmtId="0" fontId="33" fillId="0" borderId="3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0" fontId="33" fillId="0" borderId="31" xfId="0" applyFont="1" applyFill="1" applyBorder="1" applyAlignment="1" applyProtection="1">
      <alignment horizontal="center" vertical="center" wrapText="1"/>
    </xf>
    <xf numFmtId="0" fontId="33" fillId="0" borderId="32" xfId="0" applyFont="1" applyFill="1" applyBorder="1" applyAlignment="1" applyProtection="1">
      <alignment horizontal="center" vertical="center" wrapText="1"/>
    </xf>
    <xf numFmtId="0" fontId="33" fillId="0" borderId="33" xfId="0" applyFont="1" applyFill="1" applyBorder="1" applyAlignment="1" applyProtection="1">
      <alignment horizontal="center" vertical="center" wrapText="1"/>
    </xf>
    <xf numFmtId="0" fontId="24" fillId="8" borderId="0" xfId="0" applyFont="1" applyFill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 wrapText="1"/>
    </xf>
    <xf numFmtId="0" fontId="28" fillId="0" borderId="0" xfId="0" applyFont="1" applyFill="1" applyAlignment="1" applyProtection="1">
      <alignment horizontal="center" vertical="center" wrapText="1"/>
    </xf>
    <xf numFmtId="0" fontId="28" fillId="0" borderId="0" xfId="0" applyFont="1" applyFill="1" applyProtection="1"/>
    <xf numFmtId="0" fontId="28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0" fontId="16" fillId="0" borderId="0" xfId="0" applyFont="1" applyFill="1" applyAlignment="1" applyProtection="1"/>
    <xf numFmtId="0" fontId="4" fillId="0" borderId="0" xfId="0" applyFont="1" applyFill="1" applyProtection="1"/>
    <xf numFmtId="0" fontId="37" fillId="0" borderId="0" xfId="0" applyFont="1" applyProtection="1"/>
    <xf numFmtId="0" fontId="28" fillId="0" borderId="0" xfId="0" applyFont="1" applyProtection="1"/>
    <xf numFmtId="0" fontId="2" fillId="0" borderId="0" xfId="0" applyFont="1" applyFill="1" applyProtection="1"/>
    <xf numFmtId="0" fontId="35" fillId="0" borderId="0" xfId="0" applyFont="1" applyAlignment="1" applyProtection="1">
      <alignment horizontal="center"/>
    </xf>
    <xf numFmtId="0" fontId="38" fillId="0" borderId="0" xfId="0" applyFont="1" applyAlignment="1" applyProtection="1">
      <alignment wrapText="1"/>
    </xf>
    <xf numFmtId="0" fontId="36" fillId="0" borderId="0" xfId="0" applyFont="1" applyAlignment="1" applyProtection="1">
      <alignment horizontal="center"/>
    </xf>
    <xf numFmtId="0" fontId="37" fillId="0" borderId="0" xfId="0" applyFont="1" applyAlignment="1" applyProtection="1">
      <alignment horizontal="right" vertical="center"/>
    </xf>
    <xf numFmtId="0" fontId="37" fillId="0" borderId="0" xfId="0" applyFont="1" applyAlignment="1" applyProtection="1">
      <alignment wrapText="1"/>
    </xf>
    <xf numFmtId="0" fontId="28" fillId="0" borderId="0" xfId="0" applyFont="1" applyAlignment="1" applyProtection="1">
      <alignment wrapText="1"/>
    </xf>
    <xf numFmtId="0" fontId="28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wrapText="1"/>
    </xf>
    <xf numFmtId="0" fontId="3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37" fillId="0" borderId="0" xfId="0" applyFont="1" applyAlignment="1" applyProtection="1">
      <alignment horizontal="center" vertical="center" wrapText="1"/>
    </xf>
    <xf numFmtId="0" fontId="37" fillId="0" borderId="0" xfId="0" applyFont="1" applyAlignment="1" applyProtection="1">
      <alignment vertical="center" wrapText="1"/>
    </xf>
    <xf numFmtId="0" fontId="28" fillId="0" borderId="0" xfId="0" applyFont="1" applyAlignment="1" applyProtection="1">
      <alignment vertical="center" wrapText="1"/>
    </xf>
    <xf numFmtId="0" fontId="28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8" fillId="0" borderId="1" xfId="0" applyFont="1" applyBorder="1" applyAlignment="1" applyProtection="1">
      <alignment vertical="center" wrapText="1"/>
    </xf>
    <xf numFmtId="0" fontId="28" fillId="0" borderId="0" xfId="0" applyFont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/>
    </xf>
    <xf numFmtId="0" fontId="16" fillId="0" borderId="0" xfId="0" applyFont="1" applyAlignment="1" applyProtection="1"/>
    <xf numFmtId="0" fontId="4" fillId="0" borderId="0" xfId="0" applyFont="1" applyProtection="1"/>
    <xf numFmtId="0" fontId="28" fillId="18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</xf>
    <xf numFmtId="0" fontId="28" fillId="18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/>
    </xf>
    <xf numFmtId="0" fontId="28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17" borderId="5" xfId="0" applyFont="1" applyFill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14" fillId="6" borderId="10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right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right"/>
    </xf>
    <xf numFmtId="0" fontId="14" fillId="0" borderId="0" xfId="0" applyFont="1" applyProtection="1"/>
    <xf numFmtId="1" fontId="2" fillId="0" borderId="0" xfId="0" applyNumberFormat="1" applyFont="1" applyFill="1" applyAlignment="1" applyProtection="1">
      <alignment horizontal="right"/>
    </xf>
    <xf numFmtId="0" fontId="42" fillId="0" borderId="1" xfId="0" applyFont="1" applyBorder="1" applyAlignment="1" applyProtection="1">
      <alignment vertical="center" wrapText="1"/>
    </xf>
    <xf numFmtId="0" fontId="43" fillId="3" borderId="1" xfId="0" applyFont="1" applyFill="1" applyBorder="1" applyAlignment="1" applyProtection="1">
      <alignment horizontal="center" vertical="center" wrapText="1"/>
    </xf>
    <xf numFmtId="0" fontId="43" fillId="17" borderId="1" xfId="0" applyFont="1" applyFill="1" applyBorder="1" applyAlignment="1" applyProtection="1">
      <alignment horizontal="center" vertical="center" wrapText="1"/>
    </xf>
    <xf numFmtId="0" fontId="43" fillId="4" borderId="1" xfId="0" applyFont="1" applyFill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 wrapText="1"/>
    </xf>
    <xf numFmtId="1" fontId="43" fillId="0" borderId="0" xfId="0" applyNumberFormat="1" applyFont="1" applyFill="1" applyAlignment="1" applyProtection="1">
      <alignment horizontal="right" wrapText="1"/>
    </xf>
    <xf numFmtId="0" fontId="43" fillId="0" borderId="0" xfId="0" applyFont="1" applyAlignment="1" applyProtection="1">
      <alignment wrapText="1"/>
    </xf>
    <xf numFmtId="0" fontId="42" fillId="0" borderId="0" xfId="0" applyFont="1" applyAlignment="1" applyProtection="1">
      <alignment wrapText="1"/>
    </xf>
    <xf numFmtId="0" fontId="43" fillId="17" borderId="0" xfId="0" applyFont="1" applyFill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right" vertical="center" wrapText="1"/>
    </xf>
    <xf numFmtId="1" fontId="4" fillId="0" borderId="0" xfId="0" applyNumberFormat="1" applyFont="1" applyProtection="1"/>
    <xf numFmtId="0" fontId="4" fillId="9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2" fillId="9" borderId="1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Alignment="1" applyProtection="1">
      <alignment horizontal="right" wrapText="1"/>
    </xf>
    <xf numFmtId="0" fontId="16" fillId="0" borderId="0" xfId="0" applyFont="1" applyAlignment="1" applyProtection="1">
      <alignment wrapText="1"/>
    </xf>
    <xf numFmtId="0" fontId="4" fillId="0" borderId="0" xfId="0" applyFont="1" applyAlignment="1" applyProtection="1">
      <alignment wrapText="1"/>
    </xf>
    <xf numFmtId="0" fontId="4" fillId="9" borderId="4" xfId="0" applyFont="1" applyFill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right" vertical="center" wrapText="1"/>
    </xf>
    <xf numFmtId="0" fontId="14" fillId="10" borderId="10" xfId="0" applyFont="1" applyFill="1" applyBorder="1" applyAlignment="1" applyProtection="1">
      <alignment horizontal="center" vertical="center"/>
    </xf>
    <xf numFmtId="0" fontId="6" fillId="10" borderId="11" xfId="0" applyFont="1" applyFill="1" applyBorder="1" applyAlignment="1" applyProtection="1">
      <alignment horizontal="right" vertical="center" wrapText="1"/>
    </xf>
    <xf numFmtId="1" fontId="2" fillId="0" borderId="0" xfId="0" applyNumberFormat="1" applyFont="1" applyProtection="1"/>
    <xf numFmtId="0" fontId="2" fillId="0" borderId="0" xfId="0" applyFont="1" applyProtection="1"/>
    <xf numFmtId="0" fontId="42" fillId="0" borderId="1" xfId="0" applyFont="1" applyBorder="1" applyAlignment="1" applyProtection="1">
      <alignment horizontal="center" vertical="center"/>
    </xf>
    <xf numFmtId="0" fontId="42" fillId="0" borderId="1" xfId="0" applyFont="1" applyBorder="1" applyAlignment="1" applyProtection="1">
      <alignment horizontal="center" vertical="center" wrapText="1"/>
    </xf>
    <xf numFmtId="0" fontId="43" fillId="0" borderId="1" xfId="0" applyFont="1" applyBorder="1" applyAlignment="1" applyProtection="1">
      <alignment horizontal="center" vertical="center" wrapText="1"/>
    </xf>
    <xf numFmtId="1" fontId="43" fillId="0" borderId="0" xfId="0" applyNumberFormat="1" applyFont="1" applyFill="1" applyAlignment="1" applyProtection="1">
      <alignment horizontal="right"/>
    </xf>
    <xf numFmtId="0" fontId="43" fillId="0" borderId="0" xfId="0" applyFont="1" applyAlignment="1" applyProtection="1"/>
    <xf numFmtId="0" fontId="42" fillId="0" borderId="0" xfId="0" applyFont="1" applyProtection="1"/>
    <xf numFmtId="0" fontId="1" fillId="0" borderId="1" xfId="0" applyFont="1" applyFill="1" applyBorder="1" applyAlignment="1" applyProtection="1">
      <alignment vertical="center" wrapText="1"/>
    </xf>
    <xf numFmtId="0" fontId="2" fillId="17" borderId="0" xfId="0" applyFont="1" applyFill="1" applyAlignment="1" applyProtection="1">
      <alignment horizontal="center" vertical="center" wrapText="1"/>
    </xf>
    <xf numFmtId="0" fontId="42" fillId="0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14" fillId="3" borderId="1" xfId="0" applyFont="1" applyFill="1" applyBorder="1" applyAlignment="1" applyProtection="1">
      <alignment horizontal="center" vertical="center" wrapText="1"/>
    </xf>
    <xf numFmtId="0" fontId="14" fillId="17" borderId="1" xfId="0" applyFont="1" applyFill="1" applyBorder="1" applyAlignment="1" applyProtection="1">
      <alignment horizontal="center" vertical="center" wrapText="1"/>
    </xf>
    <xf numFmtId="0" fontId="34" fillId="0" borderId="1" xfId="0" applyFont="1" applyBorder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17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43" fillId="0" borderId="0" xfId="0" applyFont="1" applyFill="1" applyBorder="1" applyAlignment="1" applyProtection="1">
      <alignment horizontal="center" vertical="center"/>
    </xf>
    <xf numFmtId="0" fontId="43" fillId="4" borderId="3" xfId="0" applyFont="1" applyFill="1" applyBorder="1" applyAlignment="1" applyProtection="1">
      <alignment horizontal="center" vertical="center" wrapText="1"/>
    </xf>
    <xf numFmtId="0" fontId="43" fillId="3" borderId="0" xfId="0" applyFont="1" applyFill="1" applyAlignment="1" applyProtection="1">
      <alignment horizontal="center" vertical="center" wrapText="1"/>
    </xf>
    <xf numFmtId="0" fontId="43" fillId="4" borderId="0" xfId="0" applyFont="1" applyFill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1" fontId="43" fillId="0" borderId="0" xfId="0" applyNumberFormat="1" applyFont="1" applyFill="1" applyProtection="1"/>
    <xf numFmtId="0" fontId="42" fillId="0" borderId="0" xfId="0" applyFont="1" applyAlignment="1" applyProtection="1">
      <alignment vertical="top"/>
    </xf>
    <xf numFmtId="0" fontId="43" fillId="0" borderId="5" xfId="0" applyFont="1" applyBorder="1" applyAlignment="1" applyProtection="1">
      <alignment horizontal="center" vertical="center" wrapText="1"/>
    </xf>
    <xf numFmtId="0" fontId="43" fillId="3" borderId="5" xfId="0" applyFont="1" applyFill="1" applyBorder="1" applyAlignment="1" applyProtection="1">
      <alignment horizontal="center" vertical="center" wrapText="1"/>
    </xf>
    <xf numFmtId="0" fontId="43" fillId="17" borderId="5" xfId="0" applyFont="1" applyFill="1" applyBorder="1" applyAlignment="1" applyProtection="1">
      <alignment horizontal="center" vertical="center" wrapText="1"/>
    </xf>
    <xf numFmtId="0" fontId="43" fillId="4" borderId="5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Fill="1" applyProtection="1"/>
    <xf numFmtId="0" fontId="14" fillId="0" borderId="1" xfId="0" applyFont="1" applyBorder="1" applyAlignment="1" applyProtection="1">
      <alignment horizontal="center" vertical="center" wrapText="1"/>
    </xf>
    <xf numFmtId="0" fontId="14" fillId="4" borderId="1" xfId="0" applyFont="1" applyFill="1" applyBorder="1" applyAlignment="1" applyProtection="1">
      <alignment horizontal="center" vertical="center" wrapText="1"/>
    </xf>
    <xf numFmtId="1" fontId="14" fillId="0" borderId="0" xfId="0" applyNumberFormat="1" applyFont="1" applyFill="1" applyAlignment="1" applyProtection="1">
      <alignment horizontal="right"/>
    </xf>
    <xf numFmtId="0" fontId="6" fillId="0" borderId="0" xfId="0" applyFont="1" applyProtection="1"/>
    <xf numFmtId="0" fontId="2" fillId="20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16" fontId="4" fillId="0" borderId="1" xfId="0" applyNumberFormat="1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42" fillId="0" borderId="1" xfId="0" applyFont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4" fillId="12" borderId="1" xfId="0" applyFont="1" applyFill="1" applyBorder="1" applyAlignment="1" applyProtection="1">
      <alignment horizontal="center" vertical="center"/>
    </xf>
    <xf numFmtId="0" fontId="4" fillId="12" borderId="1" xfId="0" applyFont="1" applyFill="1" applyBorder="1" applyAlignment="1" applyProtection="1">
      <alignment horizontal="right" vertical="center" wrapText="1"/>
    </xf>
    <xf numFmtId="0" fontId="13" fillId="12" borderId="1" xfId="0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2" fillId="10" borderId="11" xfId="0" applyFont="1" applyFill="1" applyBorder="1" applyAlignment="1" applyProtection="1">
      <alignment horizontal="center" vertical="center" wrapText="1"/>
    </xf>
    <xf numFmtId="0" fontId="28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4" fillId="10" borderId="17" xfId="0" applyFont="1" applyFill="1" applyBorder="1" applyAlignment="1" applyProtection="1">
      <alignment horizontal="center" vertical="center"/>
    </xf>
    <xf numFmtId="0" fontId="6" fillId="10" borderId="18" xfId="0" applyFont="1" applyFill="1" applyBorder="1" applyAlignment="1" applyProtection="1">
      <alignment horizontal="right" vertical="center" wrapText="1"/>
    </xf>
    <xf numFmtId="1" fontId="20" fillId="0" borderId="0" xfId="0" applyNumberFormat="1" applyFont="1" applyFill="1" applyAlignment="1" applyProtection="1">
      <alignment horizontal="right"/>
    </xf>
    <xf numFmtId="0" fontId="20" fillId="0" borderId="0" xfId="0" applyFont="1" applyProtection="1"/>
    <xf numFmtId="0" fontId="4" fillId="0" borderId="0" xfId="0" applyFont="1" applyFill="1" applyAlignment="1" applyProtection="1">
      <alignment vertical="center" wrapText="1"/>
    </xf>
    <xf numFmtId="1" fontId="12" fillId="0" borderId="0" xfId="0" applyNumberFormat="1" applyFont="1" applyFill="1" applyAlignment="1" applyProtection="1">
      <alignment horizontal="right"/>
    </xf>
    <xf numFmtId="0" fontId="7" fillId="0" borderId="0" xfId="0" applyFont="1" applyFill="1" applyProtection="1"/>
    <xf numFmtId="0" fontId="24" fillId="0" borderId="0" xfId="0" applyFont="1" applyFill="1" applyAlignment="1" applyProtection="1">
      <alignment horizontal="center" vertical="center"/>
    </xf>
    <xf numFmtId="0" fontId="24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center" vertical="center" wrapText="1"/>
    </xf>
    <xf numFmtId="1" fontId="26" fillId="0" borderId="0" xfId="0" applyNumberFormat="1" applyFont="1" applyFill="1" applyAlignment="1" applyProtection="1">
      <alignment horizontal="right"/>
    </xf>
    <xf numFmtId="0" fontId="27" fillId="0" borderId="0" xfId="0" applyFont="1" applyFill="1" applyAlignment="1" applyProtection="1"/>
    <xf numFmtId="0" fontId="26" fillId="0" borderId="0" xfId="0" applyFont="1" applyFill="1" applyProtection="1"/>
    <xf numFmtId="0" fontId="28" fillId="13" borderId="28" xfId="0" applyFont="1" applyFill="1" applyBorder="1" applyAlignment="1" applyProtection="1">
      <alignment horizontal="center" vertical="center" wrapText="1"/>
    </xf>
    <xf numFmtId="0" fontId="28" fillId="13" borderId="30" xfId="0" applyFont="1" applyFill="1" applyBorder="1" applyAlignment="1" applyProtection="1">
      <alignment horizontal="center" vertical="center" wrapText="1"/>
    </xf>
    <xf numFmtId="1" fontId="24" fillId="0" borderId="0" xfId="0" applyNumberFormat="1" applyFont="1" applyFill="1" applyAlignment="1" applyProtection="1">
      <alignment horizontal="right"/>
    </xf>
    <xf numFmtId="0" fontId="24" fillId="0" borderId="0" xfId="0" applyFont="1" applyFill="1" applyProtection="1"/>
    <xf numFmtId="0" fontId="28" fillId="13" borderId="25" xfId="0" applyFont="1" applyFill="1" applyBorder="1" applyAlignment="1" applyProtection="1">
      <alignment horizontal="center" vertical="center"/>
    </xf>
    <xf numFmtId="1" fontId="28" fillId="0" borderId="0" xfId="0" applyNumberFormat="1" applyFont="1" applyFill="1" applyAlignment="1" applyProtection="1">
      <alignment horizontal="right"/>
    </xf>
    <xf numFmtId="0" fontId="28" fillId="13" borderId="29" xfId="0" applyFont="1" applyFill="1" applyBorder="1" applyAlignment="1" applyProtection="1">
      <alignment horizontal="center"/>
    </xf>
    <xf numFmtId="1" fontId="28" fillId="0" borderId="0" xfId="0" applyNumberFormat="1" applyFont="1" applyFill="1" applyProtection="1"/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1" fontId="31" fillId="0" borderId="0" xfId="0" applyNumberFormat="1" applyFont="1" applyFill="1" applyAlignment="1" applyProtection="1">
      <alignment horizontal="right"/>
    </xf>
    <xf numFmtId="0" fontId="31" fillId="0" borderId="0" xfId="0" applyFont="1" applyFill="1" applyProtection="1"/>
    <xf numFmtId="0" fontId="12" fillId="0" borderId="0" xfId="0" applyFont="1" applyFill="1" applyProtection="1"/>
    <xf numFmtId="0" fontId="30" fillId="0" borderId="0" xfId="0" applyFont="1" applyFill="1" applyAlignment="1" applyProtection="1">
      <alignment horizontal="right"/>
    </xf>
    <xf numFmtId="0" fontId="30" fillId="0" borderId="0" xfId="0" applyFont="1" applyFill="1" applyProtection="1"/>
    <xf numFmtId="0" fontId="13" fillId="0" borderId="0" xfId="0" applyFont="1" applyFill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42" fillId="0" borderId="0" xfId="0" applyFont="1" applyFill="1" applyAlignment="1" applyProtection="1">
      <alignment horizontal="center"/>
    </xf>
    <xf numFmtId="0" fontId="43" fillId="0" borderId="0" xfId="0" applyFont="1" applyFill="1" applyProtection="1"/>
    <xf numFmtId="0" fontId="44" fillId="0" borderId="0" xfId="0" applyFont="1" applyFill="1" applyProtection="1"/>
    <xf numFmtId="0" fontId="43" fillId="0" borderId="0" xfId="0" applyFont="1" applyFill="1" applyAlignment="1" applyProtection="1"/>
    <xf numFmtId="0" fontId="42" fillId="0" borderId="0" xfId="0" applyFont="1" applyFill="1" applyProtection="1"/>
    <xf numFmtId="0" fontId="1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41" fillId="0" borderId="0" xfId="0" applyFont="1" applyProtection="1"/>
    <xf numFmtId="0" fontId="7" fillId="0" borderId="0" xfId="0" applyFont="1" applyFill="1" applyAlignment="1" applyProtection="1">
      <alignment horizontal="left" vertical="center" wrapText="1"/>
    </xf>
    <xf numFmtId="1" fontId="17" fillId="0" borderId="0" xfId="0" applyNumberFormat="1" applyFont="1" applyFill="1" applyAlignment="1" applyProtection="1">
      <alignment horizontal="right"/>
    </xf>
    <xf numFmtId="0" fontId="5" fillId="0" borderId="0" xfId="0" applyFont="1" applyFill="1" applyProtection="1"/>
    <xf numFmtId="0" fontId="17" fillId="0" borderId="0" xfId="0" applyFont="1" applyFill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32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1" fontId="2" fillId="0" borderId="0" xfId="0" applyNumberFormat="1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vertical="center"/>
    </xf>
    <xf numFmtId="0" fontId="28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8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/>
    <xf numFmtId="0" fontId="28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8" fillId="16" borderId="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4" fillId="16" borderId="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wrapText="1"/>
    </xf>
    <xf numFmtId="0" fontId="42" fillId="0" borderId="0" xfId="0" applyFont="1" applyAlignment="1" applyProtection="1">
      <alignment vertical="center" wrapText="1"/>
    </xf>
    <xf numFmtId="1" fontId="43" fillId="16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34" xfId="0" applyFont="1" applyBorder="1" applyAlignment="1">
      <alignment vertical="center" wrapText="1"/>
    </xf>
    <xf numFmtId="0" fontId="2" fillId="19" borderId="0" xfId="0" applyFont="1" applyFill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28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4" fillId="7" borderId="13" xfId="0" applyFont="1" applyFill="1" applyBorder="1" applyAlignment="1" applyProtection="1">
      <alignment horizontal="left" vertical="center" wrapText="1"/>
    </xf>
    <xf numFmtId="0" fontId="4" fillId="7" borderId="14" xfId="0" applyFont="1" applyFill="1" applyBorder="1" applyAlignment="1" applyProtection="1">
      <alignment horizontal="left" vertical="center" wrapText="1"/>
    </xf>
    <xf numFmtId="0" fontId="4" fillId="7" borderId="15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vertical="center" wrapText="1"/>
    </xf>
    <xf numFmtId="0" fontId="19" fillId="11" borderId="19" xfId="0" applyFont="1" applyFill="1" applyBorder="1" applyAlignment="1" applyProtection="1">
      <alignment horizontal="center" vertical="center" wrapText="1"/>
    </xf>
    <xf numFmtId="0" fontId="19" fillId="11" borderId="20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7" borderId="13" xfId="0" applyFont="1" applyFill="1" applyBorder="1" applyAlignment="1" applyProtection="1">
      <alignment horizontal="left" vertical="center"/>
    </xf>
    <xf numFmtId="0" fontId="4" fillId="7" borderId="14" xfId="0" applyFont="1" applyFill="1" applyBorder="1" applyAlignment="1" applyProtection="1">
      <alignment horizontal="left" vertical="center"/>
    </xf>
    <xf numFmtId="0" fontId="4" fillId="7" borderId="15" xfId="0" applyFont="1" applyFill="1" applyBorder="1" applyAlignment="1" applyProtection="1">
      <alignment horizontal="left" vertical="center"/>
    </xf>
    <xf numFmtId="0" fontId="4" fillId="8" borderId="2" xfId="0" applyFont="1" applyFill="1" applyBorder="1" applyAlignment="1" applyProtection="1">
      <alignment horizontal="left" vertical="center"/>
    </xf>
    <xf numFmtId="0" fontId="4" fillId="8" borderId="3" xfId="0" applyFont="1" applyFill="1" applyBorder="1" applyAlignment="1" applyProtection="1">
      <alignment horizontal="left" vertical="center"/>
    </xf>
    <xf numFmtId="0" fontId="4" fillId="8" borderId="4" xfId="0" applyFont="1" applyFill="1" applyBorder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left" vertical="center"/>
    </xf>
    <xf numFmtId="0" fontId="4" fillId="8" borderId="8" xfId="0" applyFont="1" applyFill="1" applyBorder="1" applyAlignment="1" applyProtection="1">
      <alignment horizontal="left" vertical="center"/>
    </xf>
    <xf numFmtId="0" fontId="4" fillId="8" borderId="9" xfId="0" applyFont="1" applyFill="1" applyBorder="1" applyAlignment="1" applyProtection="1">
      <alignment horizontal="left" vertical="center"/>
    </xf>
    <xf numFmtId="0" fontId="1" fillId="8" borderId="2" xfId="0" applyFont="1" applyFill="1" applyBorder="1" applyAlignment="1" applyProtection="1">
      <alignment horizontal="left" vertical="center"/>
    </xf>
    <xf numFmtId="0" fontId="1" fillId="8" borderId="3" xfId="0" applyFont="1" applyFill="1" applyBorder="1" applyAlignment="1" applyProtection="1">
      <alignment horizontal="left" vertical="center"/>
    </xf>
    <xf numFmtId="0" fontId="1" fillId="8" borderId="4" xfId="0" applyFont="1" applyFill="1" applyBorder="1" applyAlignment="1" applyProtection="1">
      <alignment horizontal="left" vertical="center"/>
    </xf>
    <xf numFmtId="0" fontId="4" fillId="8" borderId="1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5" borderId="13" xfId="0" applyFont="1" applyFill="1" applyBorder="1" applyAlignment="1" applyProtection="1">
      <alignment horizontal="left" vertical="center"/>
    </xf>
    <xf numFmtId="0" fontId="4" fillId="5" borderId="14" xfId="0" applyFont="1" applyFill="1" applyBorder="1" applyAlignment="1" applyProtection="1">
      <alignment horizontal="left" vertical="center"/>
    </xf>
    <xf numFmtId="0" fontId="4" fillId="5" borderId="15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horizontal="center"/>
    </xf>
    <xf numFmtId="0" fontId="36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 vertical="center" wrapText="1"/>
    </xf>
    <xf numFmtId="0" fontId="37" fillId="0" borderId="0" xfId="0" applyFont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6" xfId="0" applyFont="1" applyBorder="1" applyAlignment="1" applyProtection="1">
      <alignment horizontal="center" vertical="center" wrapText="1"/>
    </xf>
    <xf numFmtId="0" fontId="39" fillId="0" borderId="0" xfId="0" applyFont="1" applyAlignment="1" applyProtection="1">
      <alignment horizontal="left" vertical="center" wrapText="1"/>
    </xf>
    <xf numFmtId="0" fontId="3" fillId="0" borderId="0" xfId="0" applyFont="1" applyFill="1" applyAlignment="1" applyProtection="1">
      <alignment horizontal="left" wrapText="1"/>
    </xf>
    <xf numFmtId="0" fontId="42" fillId="0" borderId="2" xfId="0" applyFont="1" applyFill="1" applyBorder="1" applyAlignment="1" applyProtection="1">
      <alignment horizontal="left" vertical="center"/>
    </xf>
    <xf numFmtId="0" fontId="42" fillId="0" borderId="3" xfId="0" applyFont="1" applyFill="1" applyBorder="1" applyAlignment="1" applyProtection="1">
      <alignment horizontal="left" vertical="center"/>
    </xf>
    <xf numFmtId="0" fontId="42" fillId="0" borderId="4" xfId="0" applyFont="1" applyFill="1" applyBorder="1" applyAlignment="1" applyProtection="1">
      <alignment horizontal="left" vertical="center"/>
    </xf>
    <xf numFmtId="0" fontId="2" fillId="13" borderId="10" xfId="0" applyFont="1" applyFill="1" applyBorder="1" applyAlignment="1" applyProtection="1">
      <alignment horizontal="center"/>
    </xf>
    <xf numFmtId="0" fontId="2" fillId="13" borderId="11" xfId="0" applyFont="1" applyFill="1" applyBorder="1" applyAlignment="1" applyProtection="1">
      <alignment horizontal="center"/>
    </xf>
    <xf numFmtId="0" fontId="2" fillId="13" borderId="12" xfId="0" applyFont="1" applyFill="1" applyBorder="1" applyAlignment="1" applyProtection="1">
      <alignment horizontal="center"/>
    </xf>
    <xf numFmtId="0" fontId="2" fillId="13" borderId="13" xfId="0" applyFont="1" applyFill="1" applyBorder="1" applyAlignment="1" applyProtection="1">
      <alignment horizontal="center" vertical="center" wrapText="1"/>
    </xf>
    <xf numFmtId="0" fontId="2" fillId="13" borderId="14" xfId="0" applyFont="1" applyFill="1" applyBorder="1" applyAlignment="1" applyProtection="1">
      <alignment horizontal="center" vertical="center" wrapText="1"/>
    </xf>
    <xf numFmtId="0" fontId="2" fillId="13" borderId="15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left" vertical="center" wrapText="1"/>
    </xf>
    <xf numFmtId="0" fontId="7" fillId="0" borderId="3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33" fillId="0" borderId="0" xfId="0" applyFont="1" applyFill="1" applyAlignment="1" applyProtection="1">
      <alignment horizontal="center" vertical="center" wrapText="1"/>
    </xf>
    <xf numFmtId="0" fontId="2" fillId="13" borderId="27" xfId="0" applyFont="1" applyFill="1" applyBorder="1" applyAlignment="1" applyProtection="1">
      <alignment horizontal="center" vertical="center" wrapText="1"/>
    </xf>
    <xf numFmtId="0" fontId="2" fillId="13" borderId="26" xfId="0" applyFont="1" applyFill="1" applyBorder="1" applyAlignment="1" applyProtection="1">
      <alignment horizontal="center" vertical="center" wrapText="1"/>
    </xf>
    <xf numFmtId="0" fontId="2" fillId="13" borderId="28" xfId="0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98"/>
  <sheetViews>
    <sheetView tabSelected="1" zoomScale="59" zoomScaleNormal="59" workbookViewId="0">
      <pane ySplit="13" topLeftCell="A194" activePane="bottomLeft" state="frozen"/>
      <selection pane="bottomLeft" activeCell="AS141" sqref="AS141"/>
    </sheetView>
  </sheetViews>
  <sheetFormatPr defaultColWidth="9.140625" defaultRowHeight="19.5" outlineLevelCol="1" x14ac:dyDescent="0.25"/>
  <cols>
    <col min="1" max="1" width="6.140625" style="108" customWidth="1"/>
    <col min="2" max="2" width="46.7109375" style="279" customWidth="1"/>
    <col min="3" max="3" width="10.28515625" style="280" customWidth="1"/>
    <col min="4" max="6" width="7.5703125" style="280" customWidth="1"/>
    <col min="7" max="9" width="5.5703125" style="280" customWidth="1"/>
    <col min="10" max="10" width="5.5703125" style="171" customWidth="1"/>
    <col min="11" max="13" width="5.5703125" style="280" customWidth="1"/>
    <col min="14" max="14" width="5.5703125" style="171" customWidth="1"/>
    <col min="15" max="17" width="5.5703125" style="280" customWidth="1"/>
    <col min="18" max="18" width="5.5703125" style="171" customWidth="1"/>
    <col min="19" max="19" width="5.5703125" style="280" customWidth="1"/>
    <col min="20" max="20" width="6.85546875" style="280" customWidth="1"/>
    <col min="21" max="21" width="5.5703125" style="280" customWidth="1"/>
    <col min="22" max="22" width="5.5703125" style="171" customWidth="1"/>
    <col min="23" max="25" width="5.5703125" style="280" customWidth="1"/>
    <col min="26" max="26" width="5.5703125" style="171" customWidth="1"/>
    <col min="27" max="29" width="5.5703125" style="280" customWidth="1"/>
    <col min="30" max="30" width="5.5703125" style="171" customWidth="1"/>
    <col min="31" max="33" width="5.5703125" style="280" customWidth="1"/>
    <col min="34" max="34" width="5.5703125" style="171" customWidth="1"/>
    <col min="35" max="37" width="5.5703125" style="280" customWidth="1"/>
    <col min="38" max="38" width="5.5703125" style="171" customWidth="1"/>
    <col min="39" max="41" width="5.5703125" style="280" customWidth="1"/>
    <col min="42" max="42" width="5.5703125" style="171" customWidth="1"/>
    <col min="43" max="45" width="5.5703125" style="280" customWidth="1"/>
    <col min="46" max="46" width="5.5703125" style="171" customWidth="1"/>
    <col min="47" max="47" width="10.85546875" style="281" customWidth="1"/>
    <col min="48" max="48" width="12.42578125" style="281" customWidth="1" outlineLevel="1"/>
    <col min="49" max="49" width="8.5703125" style="281" customWidth="1"/>
    <col min="50" max="52" width="11.7109375" style="72" hidden="1" customWidth="1" outlineLevel="1"/>
    <col min="53" max="53" width="8.5703125" style="98" customWidth="1" collapsed="1"/>
    <col min="54" max="54" width="9.5703125" style="76" customWidth="1"/>
    <col min="55" max="55" width="9.140625" style="282"/>
    <col min="56" max="16384" width="9.140625" style="103"/>
  </cols>
  <sheetData>
    <row r="1" spans="1:55" s="78" customFormat="1" ht="31.5" x14ac:dyDescent="0.25">
      <c r="A1" s="359" t="s">
        <v>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359"/>
      <c r="Y1" s="359"/>
      <c r="Z1" s="359"/>
      <c r="AA1" s="359"/>
      <c r="AB1" s="359"/>
      <c r="AC1" s="359"/>
      <c r="AD1" s="359"/>
      <c r="AE1" s="359"/>
      <c r="AF1" s="359"/>
      <c r="AG1" s="359"/>
      <c r="AH1" s="359"/>
      <c r="AI1" s="359"/>
      <c r="AJ1" s="359"/>
      <c r="AK1" s="359"/>
      <c r="AL1" s="359"/>
      <c r="AM1" s="359"/>
      <c r="AN1" s="359"/>
      <c r="AO1" s="359"/>
      <c r="AP1" s="359"/>
      <c r="AQ1" s="359"/>
      <c r="AR1" s="359"/>
      <c r="AS1" s="359"/>
      <c r="AT1" s="359"/>
      <c r="AU1" s="359"/>
      <c r="AV1" s="359"/>
      <c r="AW1" s="359"/>
      <c r="AX1" s="74"/>
      <c r="AY1" s="74"/>
      <c r="AZ1" s="74"/>
      <c r="BA1" s="75"/>
      <c r="BB1" s="76">
        <f>SUM(BC8)</f>
        <v>0</v>
      </c>
      <c r="BC1" s="77"/>
    </row>
    <row r="2" spans="1:55" s="78" customFormat="1" ht="31.5" x14ac:dyDescent="0.5">
      <c r="A2" s="360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1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  <c r="AO2" s="361"/>
      <c r="AP2" s="79"/>
      <c r="AQ2" s="79"/>
      <c r="AR2" s="79"/>
      <c r="AS2" s="79"/>
      <c r="AT2" s="79"/>
      <c r="AU2" s="80"/>
      <c r="AV2" s="80"/>
      <c r="AW2" s="80"/>
      <c r="AX2" s="73"/>
      <c r="AY2" s="73"/>
      <c r="AZ2" s="73"/>
      <c r="BA2" s="81"/>
      <c r="BB2" s="76"/>
      <c r="BC2" s="77"/>
    </row>
    <row r="3" spans="1:55" s="78" customFormat="1" ht="31.9" customHeight="1" x14ac:dyDescent="0.5">
      <c r="A3" s="82"/>
      <c r="B3" s="83" t="s">
        <v>212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79"/>
      <c r="AQ3" s="79"/>
      <c r="AR3" s="79"/>
      <c r="AS3" s="79"/>
      <c r="AT3" s="79"/>
      <c r="AU3" s="80"/>
      <c r="AV3" s="80"/>
      <c r="AW3" s="80"/>
      <c r="AX3" s="73"/>
      <c r="AY3" s="73"/>
      <c r="AZ3" s="73"/>
      <c r="BA3" s="81"/>
      <c r="BB3" s="76"/>
      <c r="BC3" s="77"/>
    </row>
    <row r="4" spans="1:55" s="78" customFormat="1" ht="24.6" customHeight="1" x14ac:dyDescent="0.3">
      <c r="A4" s="85"/>
      <c r="B4" s="370" t="s">
        <v>183</v>
      </c>
      <c r="C4" s="370"/>
      <c r="D4" s="370"/>
      <c r="E4" s="370"/>
      <c r="F4" s="370"/>
      <c r="G4" s="370"/>
      <c r="H4" s="370"/>
      <c r="I4" s="370"/>
      <c r="J4" s="370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7"/>
      <c r="AV4" s="87"/>
      <c r="AW4" s="87"/>
      <c r="AX4" s="88"/>
      <c r="AY4" s="88"/>
      <c r="AZ4" s="88"/>
      <c r="BA4" s="89"/>
      <c r="BB4" s="76"/>
      <c r="BC4" s="77"/>
    </row>
    <row r="5" spans="1:55" s="78" customFormat="1" ht="11.45" customHeight="1" x14ac:dyDescent="0.3">
      <c r="A5" s="85"/>
      <c r="B5" s="90"/>
      <c r="C5" s="86"/>
      <c r="D5" s="86"/>
      <c r="E5" s="91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7"/>
      <c r="AV5" s="87"/>
      <c r="AW5" s="87"/>
      <c r="AX5" s="88"/>
      <c r="AY5" s="88"/>
      <c r="AZ5" s="88"/>
      <c r="BA5" s="89"/>
      <c r="BB5" s="76"/>
      <c r="BC5" s="77"/>
    </row>
    <row r="6" spans="1:55" s="78" customFormat="1" ht="25.15" customHeight="1" x14ac:dyDescent="0.25">
      <c r="A6" s="85"/>
      <c r="B6" s="362" t="s">
        <v>1</v>
      </c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362"/>
      <c r="Q6" s="362"/>
      <c r="R6" s="362"/>
      <c r="S6" s="362"/>
      <c r="T6" s="362"/>
      <c r="U6" s="362"/>
      <c r="V6" s="92"/>
      <c r="W6" s="363"/>
      <c r="X6" s="363"/>
      <c r="Y6" s="36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4"/>
      <c r="AV6" s="94"/>
      <c r="AW6" s="94"/>
      <c r="AX6" s="95"/>
      <c r="AY6" s="95"/>
      <c r="AZ6" s="95"/>
      <c r="BA6" s="96"/>
      <c r="BB6" s="76"/>
      <c r="BC6" s="77"/>
    </row>
    <row r="7" spans="1:55" s="78" customFormat="1" ht="15.6" customHeight="1" x14ac:dyDescent="0.25">
      <c r="A7" s="75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8"/>
      <c r="W7" s="98"/>
      <c r="X7" s="98"/>
      <c r="Y7" s="98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5"/>
      <c r="AV7" s="95"/>
      <c r="AW7" s="95"/>
      <c r="AX7" s="95"/>
      <c r="AY7" s="95"/>
      <c r="AZ7" s="95"/>
      <c r="BA7" s="96"/>
      <c r="BB7" s="76"/>
      <c r="BC7" s="77"/>
    </row>
    <row r="8" spans="1:55" s="78" customFormat="1" ht="19.899999999999999" customHeight="1" x14ac:dyDescent="0.3">
      <c r="A8" s="75"/>
      <c r="B8" s="371" t="s">
        <v>184</v>
      </c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  <c r="U8" s="371"/>
      <c r="V8" s="371"/>
      <c r="W8" s="371"/>
      <c r="X8" s="371"/>
      <c r="Y8" s="371"/>
      <c r="Z8" s="371"/>
      <c r="AA8" s="371"/>
      <c r="AB8" s="371"/>
      <c r="AC8" s="371"/>
      <c r="AD8" s="371"/>
      <c r="AE8" s="371"/>
      <c r="AF8" s="371"/>
      <c r="AG8" s="371"/>
      <c r="AH8" s="371"/>
      <c r="AI8" s="371"/>
      <c r="AJ8" s="371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5"/>
      <c r="AV8" s="95"/>
      <c r="AW8" s="95"/>
      <c r="AX8" s="95"/>
      <c r="AY8" s="95"/>
      <c r="AZ8" s="95"/>
      <c r="BA8" s="96"/>
      <c r="BB8" s="76"/>
      <c r="BC8" s="77"/>
    </row>
    <row r="9" spans="1:55" s="78" customFormat="1" ht="16.899999999999999" customHeight="1" x14ac:dyDescent="0.25">
      <c r="A9" s="75"/>
      <c r="B9" s="97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72"/>
      <c r="AV9" s="72"/>
      <c r="AW9" s="72"/>
      <c r="AX9" s="72"/>
      <c r="AY9" s="72"/>
      <c r="AZ9" s="72"/>
      <c r="BA9" s="98"/>
      <c r="BB9" s="76"/>
      <c r="BC9" s="77"/>
    </row>
    <row r="10" spans="1:55" x14ac:dyDescent="0.25">
      <c r="A10" s="364" t="s">
        <v>216</v>
      </c>
      <c r="B10" s="364"/>
      <c r="C10" s="364"/>
      <c r="D10" s="364"/>
      <c r="E10" s="364"/>
      <c r="F10" s="364"/>
      <c r="G10" s="365" t="s">
        <v>2</v>
      </c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66"/>
      <c r="AA10" s="366"/>
      <c r="AB10" s="366"/>
      <c r="AC10" s="366"/>
      <c r="AD10" s="366"/>
      <c r="AE10" s="366"/>
      <c r="AF10" s="366"/>
      <c r="AG10" s="366"/>
      <c r="AH10" s="366"/>
      <c r="AI10" s="366"/>
      <c r="AJ10" s="366"/>
      <c r="AK10" s="366"/>
      <c r="AL10" s="366"/>
      <c r="AM10" s="366"/>
      <c r="AN10" s="366"/>
      <c r="AO10" s="366"/>
      <c r="AP10" s="366"/>
      <c r="AQ10" s="366"/>
      <c r="AR10" s="366"/>
      <c r="AS10" s="366"/>
      <c r="AT10" s="367"/>
      <c r="AU10" s="99"/>
      <c r="AV10" s="99"/>
      <c r="AW10" s="99"/>
      <c r="AX10" s="100"/>
      <c r="AY10" s="100" t="s">
        <v>185</v>
      </c>
      <c r="AZ10" s="100"/>
      <c r="BA10" s="101"/>
      <c r="BC10" s="102"/>
    </row>
    <row r="11" spans="1:55" x14ac:dyDescent="0.25">
      <c r="A11" s="352" t="s">
        <v>3</v>
      </c>
      <c r="B11" s="354" t="s">
        <v>4</v>
      </c>
      <c r="C11" s="356" t="s">
        <v>5</v>
      </c>
      <c r="D11" s="356" t="s">
        <v>6</v>
      </c>
      <c r="E11" s="356"/>
      <c r="F11" s="356"/>
      <c r="G11" s="358" t="s">
        <v>173</v>
      </c>
      <c r="H11" s="358"/>
      <c r="I11" s="358"/>
      <c r="J11" s="358"/>
      <c r="K11" s="358"/>
      <c r="L11" s="358"/>
      <c r="M11" s="358"/>
      <c r="N11" s="358"/>
      <c r="O11" s="358" t="s">
        <v>7</v>
      </c>
      <c r="P11" s="358"/>
      <c r="Q11" s="358"/>
      <c r="R11" s="358"/>
      <c r="S11" s="358"/>
      <c r="T11" s="358"/>
      <c r="U11" s="358"/>
      <c r="V11" s="358"/>
      <c r="W11" s="358" t="s">
        <v>8</v>
      </c>
      <c r="X11" s="358"/>
      <c r="Y11" s="358"/>
      <c r="Z11" s="358"/>
      <c r="AA11" s="358"/>
      <c r="AB11" s="358"/>
      <c r="AC11" s="358"/>
      <c r="AD11" s="358"/>
      <c r="AE11" s="358" t="s">
        <v>9</v>
      </c>
      <c r="AF11" s="358"/>
      <c r="AG11" s="358"/>
      <c r="AH11" s="358"/>
      <c r="AI11" s="358"/>
      <c r="AJ11" s="358"/>
      <c r="AK11" s="358"/>
      <c r="AL11" s="358"/>
      <c r="AM11" s="358" t="s">
        <v>10</v>
      </c>
      <c r="AN11" s="358"/>
      <c r="AO11" s="358"/>
      <c r="AP11" s="358"/>
      <c r="AQ11" s="358"/>
      <c r="AR11" s="358"/>
      <c r="AS11" s="358"/>
      <c r="AT11" s="358"/>
      <c r="AU11" s="368" t="s">
        <v>11</v>
      </c>
      <c r="AV11" s="368" t="s">
        <v>12</v>
      </c>
      <c r="AW11" s="368" t="s">
        <v>13</v>
      </c>
      <c r="AX11" s="104" t="s">
        <v>179</v>
      </c>
      <c r="AY11" s="104"/>
      <c r="AZ11" s="104"/>
      <c r="BA11" s="105"/>
      <c r="BC11" s="102"/>
    </row>
    <row r="12" spans="1:55" s="108" customFormat="1" x14ac:dyDescent="0.25">
      <c r="A12" s="352"/>
      <c r="B12" s="354"/>
      <c r="C12" s="356"/>
      <c r="D12" s="356"/>
      <c r="E12" s="356"/>
      <c r="F12" s="356"/>
      <c r="G12" s="347" t="s">
        <v>14</v>
      </c>
      <c r="H12" s="347"/>
      <c r="I12" s="347"/>
      <c r="J12" s="347"/>
      <c r="K12" s="348" t="s">
        <v>15</v>
      </c>
      <c r="L12" s="348"/>
      <c r="M12" s="348"/>
      <c r="N12" s="348"/>
      <c r="O12" s="347" t="s">
        <v>16</v>
      </c>
      <c r="P12" s="347"/>
      <c r="Q12" s="347"/>
      <c r="R12" s="347"/>
      <c r="S12" s="348" t="s">
        <v>17</v>
      </c>
      <c r="T12" s="348"/>
      <c r="U12" s="348"/>
      <c r="V12" s="348"/>
      <c r="W12" s="347" t="s">
        <v>18</v>
      </c>
      <c r="X12" s="347"/>
      <c r="Y12" s="347"/>
      <c r="Z12" s="347"/>
      <c r="AA12" s="348" t="s">
        <v>19</v>
      </c>
      <c r="AB12" s="348"/>
      <c r="AC12" s="348"/>
      <c r="AD12" s="348"/>
      <c r="AE12" s="347" t="s">
        <v>20</v>
      </c>
      <c r="AF12" s="347"/>
      <c r="AG12" s="347"/>
      <c r="AH12" s="347"/>
      <c r="AI12" s="348" t="s">
        <v>21</v>
      </c>
      <c r="AJ12" s="348"/>
      <c r="AK12" s="348"/>
      <c r="AL12" s="348"/>
      <c r="AM12" s="347" t="s">
        <v>22</v>
      </c>
      <c r="AN12" s="347"/>
      <c r="AO12" s="347"/>
      <c r="AP12" s="347"/>
      <c r="AQ12" s="348" t="s">
        <v>23</v>
      </c>
      <c r="AR12" s="348"/>
      <c r="AS12" s="348"/>
      <c r="AT12" s="348"/>
      <c r="AU12" s="368"/>
      <c r="AV12" s="368"/>
      <c r="AW12" s="368"/>
      <c r="AX12" s="106"/>
      <c r="AY12" s="106"/>
      <c r="AZ12" s="106"/>
      <c r="BA12" s="101"/>
      <c r="BB12" s="107"/>
      <c r="BC12" s="102"/>
    </row>
    <row r="13" spans="1:55" s="108" customFormat="1" ht="52.5" customHeight="1" thickBot="1" x14ac:dyDescent="0.3">
      <c r="A13" s="353"/>
      <c r="B13" s="355"/>
      <c r="C13" s="357"/>
      <c r="D13" s="109" t="s">
        <v>24</v>
      </c>
      <c r="E13" s="109" t="s">
        <v>25</v>
      </c>
      <c r="F13" s="109" t="s">
        <v>26</v>
      </c>
      <c r="G13" s="110" t="s">
        <v>27</v>
      </c>
      <c r="H13" s="110" t="s">
        <v>28</v>
      </c>
      <c r="I13" s="110" t="s">
        <v>29</v>
      </c>
      <c r="J13" s="22" t="s">
        <v>30</v>
      </c>
      <c r="K13" s="111" t="s">
        <v>27</v>
      </c>
      <c r="L13" s="111" t="s">
        <v>28</v>
      </c>
      <c r="M13" s="111" t="s">
        <v>29</v>
      </c>
      <c r="N13" s="22" t="s">
        <v>30</v>
      </c>
      <c r="O13" s="110" t="s">
        <v>27</v>
      </c>
      <c r="P13" s="110" t="s">
        <v>28</v>
      </c>
      <c r="Q13" s="110" t="s">
        <v>29</v>
      </c>
      <c r="R13" s="22" t="s">
        <v>30</v>
      </c>
      <c r="S13" s="111" t="s">
        <v>27</v>
      </c>
      <c r="T13" s="111" t="s">
        <v>28</v>
      </c>
      <c r="U13" s="111" t="s">
        <v>29</v>
      </c>
      <c r="V13" s="22" t="s">
        <v>30</v>
      </c>
      <c r="W13" s="110" t="s">
        <v>27</v>
      </c>
      <c r="X13" s="110" t="s">
        <v>28</v>
      </c>
      <c r="Y13" s="110" t="s">
        <v>29</v>
      </c>
      <c r="Z13" s="22" t="s">
        <v>30</v>
      </c>
      <c r="AA13" s="111" t="s">
        <v>27</v>
      </c>
      <c r="AB13" s="111" t="s">
        <v>28</v>
      </c>
      <c r="AC13" s="111" t="s">
        <v>29</v>
      </c>
      <c r="AD13" s="22" t="s">
        <v>30</v>
      </c>
      <c r="AE13" s="110" t="s">
        <v>27</v>
      </c>
      <c r="AF13" s="110" t="s">
        <v>28</v>
      </c>
      <c r="AG13" s="110" t="s">
        <v>29</v>
      </c>
      <c r="AH13" s="22" t="s">
        <v>30</v>
      </c>
      <c r="AI13" s="111" t="s">
        <v>27</v>
      </c>
      <c r="AJ13" s="111" t="s">
        <v>28</v>
      </c>
      <c r="AK13" s="111" t="s">
        <v>29</v>
      </c>
      <c r="AL13" s="22" t="s">
        <v>30</v>
      </c>
      <c r="AM13" s="110" t="s">
        <v>27</v>
      </c>
      <c r="AN13" s="110" t="s">
        <v>28</v>
      </c>
      <c r="AO13" s="110" t="s">
        <v>29</v>
      </c>
      <c r="AP13" s="22" t="s">
        <v>30</v>
      </c>
      <c r="AQ13" s="111" t="s">
        <v>27</v>
      </c>
      <c r="AR13" s="111" t="s">
        <v>28</v>
      </c>
      <c r="AS13" s="111" t="s">
        <v>29</v>
      </c>
      <c r="AT13" s="22" t="s">
        <v>30</v>
      </c>
      <c r="AU13" s="369"/>
      <c r="AV13" s="369"/>
      <c r="AW13" s="369"/>
      <c r="AX13" s="100" t="s">
        <v>177</v>
      </c>
      <c r="AY13" s="100" t="s">
        <v>178</v>
      </c>
      <c r="AZ13" s="100" t="s">
        <v>30</v>
      </c>
      <c r="BA13" s="101"/>
      <c r="BB13" s="107"/>
      <c r="BC13" s="112"/>
    </row>
    <row r="14" spans="1:55" ht="20.25" thickBot="1" x14ac:dyDescent="0.3">
      <c r="A14" s="349" t="s">
        <v>31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0"/>
      <c r="AS14" s="350"/>
      <c r="AT14" s="350"/>
      <c r="AU14" s="350"/>
      <c r="AV14" s="350"/>
      <c r="AW14" s="351"/>
      <c r="AX14" s="113"/>
      <c r="AY14" s="113"/>
      <c r="AZ14" s="113"/>
      <c r="BA14" s="114"/>
      <c r="BC14" s="102"/>
    </row>
    <row r="15" spans="1:55" ht="31.5" x14ac:dyDescent="0.25">
      <c r="A15" s="115" t="s">
        <v>32</v>
      </c>
      <c r="B15" s="116" t="s">
        <v>33</v>
      </c>
      <c r="C15" s="117" t="s">
        <v>221</v>
      </c>
      <c r="D15" s="118">
        <v>7</v>
      </c>
      <c r="E15" s="118" t="s">
        <v>405</v>
      </c>
      <c r="F15" s="118"/>
      <c r="G15" s="119"/>
      <c r="H15" s="119"/>
      <c r="I15" s="119"/>
      <c r="J15" s="120"/>
      <c r="K15" s="121"/>
      <c r="L15" s="121">
        <v>30</v>
      </c>
      <c r="M15" s="121"/>
      <c r="N15" s="120">
        <v>2</v>
      </c>
      <c r="O15" s="119"/>
      <c r="P15" s="119">
        <v>30</v>
      </c>
      <c r="Q15" s="119"/>
      <c r="R15" s="120">
        <v>2</v>
      </c>
      <c r="S15" s="121"/>
      <c r="T15" s="121">
        <v>30</v>
      </c>
      <c r="U15" s="121"/>
      <c r="V15" s="120">
        <v>2</v>
      </c>
      <c r="W15" s="119"/>
      <c r="X15" s="119">
        <v>30</v>
      </c>
      <c r="Y15" s="119"/>
      <c r="Z15" s="120">
        <v>2</v>
      </c>
      <c r="AA15" s="121"/>
      <c r="AB15" s="121">
        <v>30</v>
      </c>
      <c r="AC15" s="121"/>
      <c r="AD15" s="120">
        <v>2</v>
      </c>
      <c r="AE15" s="119"/>
      <c r="AF15" s="119">
        <v>30</v>
      </c>
      <c r="AG15" s="119"/>
      <c r="AH15" s="120">
        <v>3</v>
      </c>
      <c r="AI15" s="121"/>
      <c r="AJ15" s="121"/>
      <c r="AK15" s="121"/>
      <c r="AL15" s="120"/>
      <c r="AM15" s="119"/>
      <c r="AN15" s="119"/>
      <c r="AO15" s="119"/>
      <c r="AP15" s="120"/>
      <c r="AQ15" s="121"/>
      <c r="AR15" s="121"/>
      <c r="AS15" s="121"/>
      <c r="AT15" s="120"/>
      <c r="AU15" s="5">
        <f>SUM(G15:AT15)-AW15</f>
        <v>180</v>
      </c>
      <c r="AV15" s="5">
        <f>SUM(AW15*25)</f>
        <v>325</v>
      </c>
      <c r="AW15" s="5">
        <f>SUM(J15+N15+R15+V15+Z15+AD15+AH15+AL15+AP15+AT15)</f>
        <v>13</v>
      </c>
      <c r="AX15" s="6">
        <f>SUM(G15:AT15)-AW15</f>
        <v>180</v>
      </c>
      <c r="AY15" s="6">
        <f>SUM(AZ15*25)</f>
        <v>325</v>
      </c>
      <c r="AZ15" s="6">
        <f>SUM(J15+N15+R15+V15+Z15+AD15+AH15+AL15+AP15+AT15)</f>
        <v>13</v>
      </c>
      <c r="BA15" s="122"/>
      <c r="BC15" s="102"/>
    </row>
    <row r="16" spans="1:55" ht="45" x14ac:dyDescent="0.25">
      <c r="A16" s="123" t="s">
        <v>34</v>
      </c>
      <c r="B16" s="124" t="s">
        <v>400</v>
      </c>
      <c r="C16" s="125" t="s">
        <v>373</v>
      </c>
      <c r="D16" s="126"/>
      <c r="E16" s="126">
        <v>1</v>
      </c>
      <c r="F16" s="126"/>
      <c r="G16" s="127"/>
      <c r="H16" s="127">
        <v>15</v>
      </c>
      <c r="I16" s="127"/>
      <c r="J16" s="18">
        <v>1</v>
      </c>
      <c r="K16" s="128"/>
      <c r="L16" s="128"/>
      <c r="M16" s="128"/>
      <c r="N16" s="18"/>
      <c r="O16" s="127"/>
      <c r="P16" s="127"/>
      <c r="Q16" s="127"/>
      <c r="R16" s="18"/>
      <c r="S16" s="128"/>
      <c r="T16" s="128"/>
      <c r="U16" s="128"/>
      <c r="V16" s="18"/>
      <c r="W16" s="127"/>
      <c r="X16" s="127"/>
      <c r="Y16" s="127"/>
      <c r="Z16" s="18"/>
      <c r="AA16" s="128"/>
      <c r="AB16" s="128"/>
      <c r="AC16" s="128"/>
      <c r="AD16" s="18"/>
      <c r="AE16" s="127"/>
      <c r="AF16" s="127"/>
      <c r="AG16" s="127"/>
      <c r="AH16" s="18"/>
      <c r="AI16" s="128"/>
      <c r="AJ16" s="128"/>
      <c r="AK16" s="128"/>
      <c r="AL16" s="18"/>
      <c r="AM16" s="127"/>
      <c r="AN16" s="127"/>
      <c r="AO16" s="127"/>
      <c r="AP16" s="18"/>
      <c r="AQ16" s="128"/>
      <c r="AR16" s="128"/>
      <c r="AS16" s="128"/>
      <c r="AT16" s="18"/>
      <c r="AU16" s="5">
        <f t="shared" ref="AU16:AU21" si="0">SUM(G16:AT16)-AW16</f>
        <v>15</v>
      </c>
      <c r="AV16" s="5">
        <f>SUM(AW16*25)</f>
        <v>25</v>
      </c>
      <c r="AW16" s="5">
        <v>1</v>
      </c>
      <c r="AX16" s="6">
        <f t="shared" ref="AX16:AX21" si="1">SUM(G16:AT16)-AW16</f>
        <v>15</v>
      </c>
      <c r="AY16" s="6">
        <f>SUM(AZ16*25)</f>
        <v>25</v>
      </c>
      <c r="AZ16" s="6">
        <f t="shared" ref="AZ16:AZ21" si="2">SUM(J16+N16+R16+V16+Z16+AD16+AH16+AL16+AP16+AT16)</f>
        <v>1</v>
      </c>
      <c r="BA16" s="122"/>
      <c r="BC16" s="102"/>
    </row>
    <row r="17" spans="1:56" ht="60" x14ac:dyDescent="0.25">
      <c r="A17" s="123" t="s">
        <v>35</v>
      </c>
      <c r="B17" s="124" t="s">
        <v>321</v>
      </c>
      <c r="C17" s="125" t="s">
        <v>222</v>
      </c>
      <c r="D17" s="126"/>
      <c r="E17" s="126">
        <v>1</v>
      </c>
      <c r="F17" s="126"/>
      <c r="G17" s="127"/>
      <c r="H17" s="127">
        <v>20</v>
      </c>
      <c r="I17" s="127"/>
      <c r="J17" s="18">
        <v>1</v>
      </c>
      <c r="K17" s="128"/>
      <c r="L17" s="128"/>
      <c r="M17" s="128"/>
      <c r="N17" s="18"/>
      <c r="O17" s="127"/>
      <c r="P17" s="127"/>
      <c r="Q17" s="127"/>
      <c r="R17" s="18"/>
      <c r="S17" s="128"/>
      <c r="T17" s="128"/>
      <c r="U17" s="128"/>
      <c r="V17" s="18"/>
      <c r="W17" s="127"/>
      <c r="X17" s="127"/>
      <c r="Y17" s="127"/>
      <c r="Z17" s="18"/>
      <c r="AA17" s="128"/>
      <c r="AB17" s="128"/>
      <c r="AC17" s="128"/>
      <c r="AD17" s="18"/>
      <c r="AE17" s="127"/>
      <c r="AF17" s="127"/>
      <c r="AG17" s="127"/>
      <c r="AH17" s="18"/>
      <c r="AI17" s="128"/>
      <c r="AJ17" s="128"/>
      <c r="AK17" s="128"/>
      <c r="AL17" s="18"/>
      <c r="AM17" s="127"/>
      <c r="AN17" s="127"/>
      <c r="AO17" s="127"/>
      <c r="AP17" s="18"/>
      <c r="AQ17" s="128"/>
      <c r="AR17" s="128"/>
      <c r="AS17" s="128"/>
      <c r="AT17" s="18"/>
      <c r="AU17" s="5">
        <f t="shared" si="0"/>
        <v>20</v>
      </c>
      <c r="AV17" s="5">
        <f>SUM(AW17*25)</f>
        <v>25</v>
      </c>
      <c r="AW17" s="5">
        <f>SUM(J17+N17+R17+V17+Z17+AD17+AH17+AL17+AP17+AT17)</f>
        <v>1</v>
      </c>
      <c r="AX17" s="6">
        <f t="shared" si="1"/>
        <v>20</v>
      </c>
      <c r="AY17" s="6">
        <f>SUM(AZ17*25)</f>
        <v>25</v>
      </c>
      <c r="AZ17" s="6">
        <f t="shared" si="2"/>
        <v>1</v>
      </c>
      <c r="BA17" s="122"/>
      <c r="BC17" s="102"/>
    </row>
    <row r="18" spans="1:56" ht="30" x14ac:dyDescent="0.25">
      <c r="A18" s="123" t="s">
        <v>36</v>
      </c>
      <c r="B18" s="305" t="s">
        <v>333</v>
      </c>
      <c r="C18" s="298" t="s">
        <v>335</v>
      </c>
      <c r="D18" s="126"/>
      <c r="E18" s="126">
        <v>1</v>
      </c>
      <c r="F18" s="126"/>
      <c r="G18" s="127">
        <v>30</v>
      </c>
      <c r="H18" s="127"/>
      <c r="I18" s="127"/>
      <c r="J18" s="18">
        <v>2</v>
      </c>
      <c r="K18" s="128"/>
      <c r="L18" s="128"/>
      <c r="M18" s="128"/>
      <c r="N18" s="18"/>
      <c r="O18" s="127"/>
      <c r="P18" s="127"/>
      <c r="Q18" s="127"/>
      <c r="R18" s="18"/>
      <c r="S18" s="128"/>
      <c r="T18" s="128"/>
      <c r="U18" s="128"/>
      <c r="V18" s="18"/>
      <c r="W18" s="127"/>
      <c r="X18" s="127"/>
      <c r="Y18" s="127"/>
      <c r="Z18" s="18"/>
      <c r="AA18" s="128"/>
      <c r="AB18" s="128"/>
      <c r="AC18" s="128"/>
      <c r="AD18" s="18"/>
      <c r="AE18" s="127"/>
      <c r="AF18" s="127"/>
      <c r="AG18" s="127"/>
      <c r="AH18" s="18"/>
      <c r="AI18" s="128"/>
      <c r="AJ18" s="128"/>
      <c r="AK18" s="128"/>
      <c r="AL18" s="18"/>
      <c r="AM18" s="127"/>
      <c r="AN18" s="127"/>
      <c r="AO18" s="127"/>
      <c r="AP18" s="18"/>
      <c r="AQ18" s="128"/>
      <c r="AR18" s="128"/>
      <c r="AS18" s="128"/>
      <c r="AT18" s="18"/>
      <c r="AU18" s="5">
        <f>SUM(G18:AT18)-AW18</f>
        <v>30</v>
      </c>
      <c r="AV18" s="5">
        <f>SUM(AW18*25)</f>
        <v>50</v>
      </c>
      <c r="AW18" s="5">
        <v>2</v>
      </c>
      <c r="AX18" s="6">
        <f>SUM(G18:AT18)-AW18</f>
        <v>30</v>
      </c>
      <c r="AY18" s="6">
        <f>SUM(AZ18*25)</f>
        <v>50</v>
      </c>
      <c r="AZ18" s="6">
        <f>SUM(J18+N18+R18+V18+Z18+AD18+AH18+AL18+AP18+AT18)</f>
        <v>2</v>
      </c>
      <c r="BA18" s="122"/>
      <c r="BC18" s="102"/>
    </row>
    <row r="19" spans="1:56" ht="30" x14ac:dyDescent="0.25">
      <c r="A19" s="123" t="s">
        <v>38</v>
      </c>
      <c r="B19" s="129" t="s">
        <v>334</v>
      </c>
      <c r="C19" s="298" t="s">
        <v>336</v>
      </c>
      <c r="D19" s="126"/>
      <c r="E19" s="126">
        <v>1</v>
      </c>
      <c r="F19" s="126"/>
      <c r="G19" s="127">
        <v>20</v>
      </c>
      <c r="H19" s="127"/>
      <c r="I19" s="127"/>
      <c r="J19" s="40">
        <v>1</v>
      </c>
      <c r="K19" s="128"/>
      <c r="L19" s="128"/>
      <c r="M19" s="128"/>
      <c r="N19" s="18"/>
      <c r="O19" s="127"/>
      <c r="P19" s="127"/>
      <c r="Q19" s="127"/>
      <c r="R19" s="18"/>
      <c r="S19" s="128"/>
      <c r="T19" s="128"/>
      <c r="U19" s="128"/>
      <c r="V19" s="18"/>
      <c r="W19" s="127"/>
      <c r="X19" s="127"/>
      <c r="Y19" s="127"/>
      <c r="Z19" s="18"/>
      <c r="AA19" s="128"/>
      <c r="AB19" s="128"/>
      <c r="AC19" s="128"/>
      <c r="AD19" s="18"/>
      <c r="AE19" s="127"/>
      <c r="AF19" s="127"/>
      <c r="AG19" s="127"/>
      <c r="AH19" s="18"/>
      <c r="AI19" s="128"/>
      <c r="AJ19" s="128"/>
      <c r="AK19" s="128"/>
      <c r="AL19" s="18"/>
      <c r="AM19" s="127"/>
      <c r="AN19" s="127"/>
      <c r="AO19" s="127"/>
      <c r="AP19" s="18"/>
      <c r="AQ19" s="128"/>
      <c r="AR19" s="128"/>
      <c r="AS19" s="128"/>
      <c r="AT19" s="18"/>
      <c r="AU19" s="5">
        <f>SUM(G19:AT19)-AW19</f>
        <v>20</v>
      </c>
      <c r="AV19" s="5">
        <f>SUM(AW19*25)</f>
        <v>25</v>
      </c>
      <c r="AW19" s="5">
        <f>SUM(J19+N19+R19+V19+Z19+AD19+AH19+AL19+AP19+AT19)</f>
        <v>1</v>
      </c>
      <c r="AX19" s="6">
        <f>SUM(G19:AT19)-AW19</f>
        <v>20</v>
      </c>
      <c r="AY19" s="6">
        <f>SUM(AZ19*25)</f>
        <v>25</v>
      </c>
      <c r="AZ19" s="6">
        <f>SUM(J19+N19+R19+V19+Z19+AD19+AH19+AL19+AP19+AT19)</f>
        <v>1</v>
      </c>
      <c r="BA19" s="122"/>
      <c r="BC19" s="102"/>
    </row>
    <row r="20" spans="1:56" ht="45" x14ac:dyDescent="0.25">
      <c r="A20" s="123" t="s">
        <v>40</v>
      </c>
      <c r="B20" s="129" t="s">
        <v>37</v>
      </c>
      <c r="C20" s="125" t="s">
        <v>223</v>
      </c>
      <c r="D20" s="126"/>
      <c r="E20" s="126">
        <v>9</v>
      </c>
      <c r="F20" s="126"/>
      <c r="G20" s="127"/>
      <c r="H20" s="127"/>
      <c r="I20" s="127"/>
      <c r="J20" s="18"/>
      <c r="K20" s="128"/>
      <c r="L20" s="128"/>
      <c r="M20" s="128"/>
      <c r="N20" s="18"/>
      <c r="O20" s="127"/>
      <c r="P20" s="127"/>
      <c r="Q20" s="127"/>
      <c r="R20" s="18"/>
      <c r="S20" s="128"/>
      <c r="T20" s="128"/>
      <c r="U20" s="128"/>
      <c r="V20" s="18"/>
      <c r="W20" s="127"/>
      <c r="X20" s="127"/>
      <c r="Y20" s="127"/>
      <c r="Z20" s="18"/>
      <c r="AA20" s="128"/>
      <c r="AB20" s="128"/>
      <c r="AC20" s="128"/>
      <c r="AD20" s="18"/>
      <c r="AE20" s="127"/>
      <c r="AF20" s="127"/>
      <c r="AG20" s="127"/>
      <c r="AH20" s="18"/>
      <c r="AI20" s="128"/>
      <c r="AJ20" s="128"/>
      <c r="AK20" s="128"/>
      <c r="AL20" s="18"/>
      <c r="AM20" s="127">
        <v>15</v>
      </c>
      <c r="AN20" s="127"/>
      <c r="AO20" s="127"/>
      <c r="AP20" s="18">
        <v>0.5</v>
      </c>
      <c r="AQ20" s="128"/>
      <c r="AR20" s="128"/>
      <c r="AS20" s="128"/>
      <c r="AT20" s="18"/>
      <c r="AU20" s="5">
        <f t="shared" si="0"/>
        <v>15</v>
      </c>
      <c r="AV20" s="300">
        <v>15</v>
      </c>
      <c r="AW20" s="5">
        <f>SUM(J20+N20+R20+V20+Z20+AD20+AH20+AL20+AP20+AT20)</f>
        <v>0.5</v>
      </c>
      <c r="AX20" s="6">
        <f t="shared" si="1"/>
        <v>15</v>
      </c>
      <c r="AY20" s="7">
        <v>15</v>
      </c>
      <c r="AZ20" s="6">
        <f t="shared" si="2"/>
        <v>0.5</v>
      </c>
      <c r="BA20" s="122"/>
      <c r="BC20" s="102"/>
    </row>
    <row r="21" spans="1:56" ht="30.75" thickBot="1" x14ac:dyDescent="0.3">
      <c r="A21" s="123" t="s">
        <v>46</v>
      </c>
      <c r="B21" s="129" t="s">
        <v>39</v>
      </c>
      <c r="C21" s="125" t="s">
        <v>224</v>
      </c>
      <c r="D21" s="126"/>
      <c r="E21" s="126">
        <v>9</v>
      </c>
      <c r="F21" s="126"/>
      <c r="G21" s="127"/>
      <c r="H21" s="127"/>
      <c r="I21" s="127"/>
      <c r="J21" s="18"/>
      <c r="K21" s="128"/>
      <c r="L21" s="128"/>
      <c r="M21" s="128"/>
      <c r="N21" s="18"/>
      <c r="O21" s="127"/>
      <c r="P21" s="127"/>
      <c r="Q21" s="127"/>
      <c r="R21" s="18"/>
      <c r="S21" s="128"/>
      <c r="T21" s="128"/>
      <c r="U21" s="128"/>
      <c r="V21" s="18"/>
      <c r="W21" s="127"/>
      <c r="X21" s="127"/>
      <c r="Y21" s="127"/>
      <c r="Z21" s="18"/>
      <c r="AA21" s="128"/>
      <c r="AB21" s="128"/>
      <c r="AC21" s="128"/>
      <c r="AD21" s="18"/>
      <c r="AE21" s="127"/>
      <c r="AF21" s="127"/>
      <c r="AG21" s="127"/>
      <c r="AH21" s="18"/>
      <c r="AI21" s="128"/>
      <c r="AJ21" s="128"/>
      <c r="AK21" s="128"/>
      <c r="AL21" s="18"/>
      <c r="AM21" s="127">
        <v>15</v>
      </c>
      <c r="AN21" s="127"/>
      <c r="AO21" s="127"/>
      <c r="AP21" s="18">
        <v>0.5</v>
      </c>
      <c r="AQ21" s="128"/>
      <c r="AR21" s="128"/>
      <c r="AS21" s="128"/>
      <c r="AT21" s="18"/>
      <c r="AU21" s="5">
        <f t="shared" si="0"/>
        <v>15</v>
      </c>
      <c r="AV21" s="300">
        <v>15</v>
      </c>
      <c r="AW21" s="5">
        <f>SUM(J21+N21+R21+V21+Z21+AD21+AH21+AL21+AP21+AT21)</f>
        <v>0.5</v>
      </c>
      <c r="AX21" s="6">
        <f t="shared" si="1"/>
        <v>15</v>
      </c>
      <c r="AY21" s="7">
        <v>15</v>
      </c>
      <c r="AZ21" s="6">
        <f t="shared" si="2"/>
        <v>0.5</v>
      </c>
      <c r="BA21" s="122"/>
      <c r="BC21" s="102"/>
    </row>
    <row r="22" spans="1:56" s="134" customFormat="1" ht="20.25" thickBot="1" x14ac:dyDescent="0.3">
      <c r="A22" s="130"/>
      <c r="B22" s="131" t="s">
        <v>189</v>
      </c>
      <c r="C22" s="8"/>
      <c r="D22" s="8"/>
      <c r="E22" s="8"/>
      <c r="F22" s="8"/>
      <c r="G22" s="8">
        <f>SUM(G15:G21)</f>
        <v>50</v>
      </c>
      <c r="H22" s="8">
        <f t="shared" ref="H22:AW22" si="3">SUM(H15:H21)</f>
        <v>35</v>
      </c>
      <c r="I22" s="8">
        <f t="shared" si="3"/>
        <v>0</v>
      </c>
      <c r="J22" s="9">
        <f t="shared" si="3"/>
        <v>5</v>
      </c>
      <c r="K22" s="8">
        <f>SUM(K15:K21)</f>
        <v>0</v>
      </c>
      <c r="L22" s="8">
        <f t="shared" si="3"/>
        <v>30</v>
      </c>
      <c r="M22" s="8">
        <f t="shared" si="3"/>
        <v>0</v>
      </c>
      <c r="N22" s="8">
        <f t="shared" si="3"/>
        <v>2</v>
      </c>
      <c r="O22" s="8">
        <f t="shared" si="3"/>
        <v>0</v>
      </c>
      <c r="P22" s="8">
        <f t="shared" si="3"/>
        <v>30</v>
      </c>
      <c r="Q22" s="8">
        <f t="shared" si="3"/>
        <v>0</v>
      </c>
      <c r="R22" s="9">
        <f t="shared" si="3"/>
        <v>2</v>
      </c>
      <c r="S22" s="8">
        <f t="shared" si="3"/>
        <v>0</v>
      </c>
      <c r="T22" s="8">
        <f t="shared" si="3"/>
        <v>30</v>
      </c>
      <c r="U22" s="8">
        <f t="shared" si="3"/>
        <v>0</v>
      </c>
      <c r="V22" s="9">
        <f t="shared" si="3"/>
        <v>2</v>
      </c>
      <c r="W22" s="8">
        <f t="shared" si="3"/>
        <v>0</v>
      </c>
      <c r="X22" s="8">
        <f t="shared" si="3"/>
        <v>30</v>
      </c>
      <c r="Y22" s="8">
        <f t="shared" si="3"/>
        <v>0</v>
      </c>
      <c r="Z22" s="9">
        <f t="shared" si="3"/>
        <v>2</v>
      </c>
      <c r="AA22" s="8">
        <f t="shared" si="3"/>
        <v>0</v>
      </c>
      <c r="AB22" s="8">
        <f t="shared" si="3"/>
        <v>30</v>
      </c>
      <c r="AC22" s="8">
        <f t="shared" si="3"/>
        <v>0</v>
      </c>
      <c r="AD22" s="9">
        <f t="shared" si="3"/>
        <v>2</v>
      </c>
      <c r="AE22" s="8">
        <f t="shared" si="3"/>
        <v>0</v>
      </c>
      <c r="AF22" s="8">
        <f t="shared" si="3"/>
        <v>30</v>
      </c>
      <c r="AG22" s="8">
        <f t="shared" si="3"/>
        <v>0</v>
      </c>
      <c r="AH22" s="9">
        <f t="shared" si="3"/>
        <v>3</v>
      </c>
      <c r="AI22" s="8">
        <f t="shared" si="3"/>
        <v>0</v>
      </c>
      <c r="AJ22" s="8">
        <f t="shared" si="3"/>
        <v>0</v>
      </c>
      <c r="AK22" s="8">
        <f t="shared" si="3"/>
        <v>0</v>
      </c>
      <c r="AL22" s="9">
        <f t="shared" si="3"/>
        <v>0</v>
      </c>
      <c r="AM22" s="8">
        <f>SUM(AM15:AM21)</f>
        <v>30</v>
      </c>
      <c r="AN22" s="8">
        <f t="shared" si="3"/>
        <v>0</v>
      </c>
      <c r="AO22" s="8">
        <f t="shared" si="3"/>
        <v>0</v>
      </c>
      <c r="AP22" s="9">
        <f t="shared" si="3"/>
        <v>1</v>
      </c>
      <c r="AQ22" s="8">
        <f t="shared" si="3"/>
        <v>0</v>
      </c>
      <c r="AR22" s="8">
        <f t="shared" si="3"/>
        <v>0</v>
      </c>
      <c r="AS22" s="8">
        <f t="shared" si="3"/>
        <v>0</v>
      </c>
      <c r="AT22" s="9">
        <f t="shared" si="3"/>
        <v>0</v>
      </c>
      <c r="AU22" s="10">
        <f>SUM(AU15:AU21)</f>
        <v>295</v>
      </c>
      <c r="AV22" s="10">
        <f t="shared" si="3"/>
        <v>480</v>
      </c>
      <c r="AW22" s="11">
        <f t="shared" si="3"/>
        <v>19</v>
      </c>
      <c r="AX22" s="12">
        <f>SUM(G22:AT22)-AW22</f>
        <v>295</v>
      </c>
      <c r="AY22" s="12">
        <f>SUM(25*AZ22)</f>
        <v>475</v>
      </c>
      <c r="AZ22" s="12">
        <f>SUM(AT22+AP22+AL22+AH22+AD22+Z22+V22+R22+N22+J22)</f>
        <v>19</v>
      </c>
      <c r="BA22" s="132"/>
      <c r="BB22" s="133"/>
      <c r="BC22" s="102"/>
    </row>
    <row r="23" spans="1:56" ht="20.25" thickBot="1" x14ac:dyDescent="0.3">
      <c r="A23" s="349" t="s">
        <v>330</v>
      </c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O23" s="350"/>
      <c r="AP23" s="350"/>
      <c r="AQ23" s="350"/>
      <c r="AR23" s="350"/>
      <c r="AS23" s="350"/>
      <c r="AT23" s="350"/>
      <c r="AU23" s="350"/>
      <c r="AV23" s="350"/>
      <c r="AW23" s="351"/>
      <c r="AX23" s="113"/>
      <c r="AY23" s="113"/>
      <c r="AZ23" s="113"/>
      <c r="BA23" s="114"/>
      <c r="BB23" s="135"/>
      <c r="BC23" s="102"/>
    </row>
    <row r="24" spans="1:56" x14ac:dyDescent="0.25">
      <c r="A24" s="340" t="s">
        <v>41</v>
      </c>
      <c r="B24" s="341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  <c r="AU24" s="341"/>
      <c r="AV24" s="341"/>
      <c r="AW24" s="342"/>
      <c r="AX24" s="113"/>
      <c r="AY24" s="113"/>
      <c r="AZ24" s="113"/>
      <c r="BA24" s="114"/>
      <c r="BB24" s="135"/>
      <c r="BC24" s="102"/>
    </row>
    <row r="25" spans="1:56" s="143" customFormat="1" ht="30" x14ac:dyDescent="0.25">
      <c r="A25" s="148" t="s">
        <v>32</v>
      </c>
      <c r="B25" s="173" t="s">
        <v>368</v>
      </c>
      <c r="C25" s="306" t="s">
        <v>380</v>
      </c>
      <c r="D25" s="150">
        <v>1</v>
      </c>
      <c r="E25" s="150">
        <v>1</v>
      </c>
      <c r="F25" s="150"/>
      <c r="G25" s="301">
        <v>10</v>
      </c>
      <c r="H25" s="301">
        <v>20</v>
      </c>
      <c r="I25" s="301"/>
      <c r="J25" s="18">
        <v>3</v>
      </c>
      <c r="K25" s="197"/>
      <c r="L25" s="197"/>
      <c r="M25" s="197"/>
      <c r="N25" s="176"/>
      <c r="O25" s="175"/>
      <c r="P25" s="175"/>
      <c r="Q25" s="175"/>
      <c r="R25" s="176"/>
      <c r="S25" s="139"/>
      <c r="T25" s="139"/>
      <c r="U25" s="139"/>
      <c r="V25" s="138"/>
      <c r="W25" s="137"/>
      <c r="X25" s="137"/>
      <c r="Y25" s="137"/>
      <c r="Z25" s="138"/>
      <c r="AA25" s="139"/>
      <c r="AB25" s="139"/>
      <c r="AC25" s="139"/>
      <c r="AD25" s="138"/>
      <c r="AE25" s="137"/>
      <c r="AF25" s="137"/>
      <c r="AG25" s="137"/>
      <c r="AH25" s="138"/>
      <c r="AI25" s="139"/>
      <c r="AJ25" s="139"/>
      <c r="AK25" s="139"/>
      <c r="AL25" s="138"/>
      <c r="AM25" s="137"/>
      <c r="AN25" s="137"/>
      <c r="AO25" s="137"/>
      <c r="AP25" s="138"/>
      <c r="AQ25" s="139"/>
      <c r="AR25" s="139"/>
      <c r="AS25" s="139"/>
      <c r="AT25" s="138"/>
      <c r="AU25" s="304">
        <f>SUM(G25:AT25)-AW25</f>
        <v>30</v>
      </c>
      <c r="AV25" s="304">
        <f>25*AW25</f>
        <v>75</v>
      </c>
      <c r="AW25" s="304">
        <f>SUM(J25+N25+R25+V25+Z25+AD25+AH25+AL25+AP25)+AT25</f>
        <v>3</v>
      </c>
      <c r="AX25" s="14">
        <f>SUM(G25:AT25)-AW25</f>
        <v>30</v>
      </c>
      <c r="AY25" s="14">
        <f>SUM(25*AZ25)</f>
        <v>75</v>
      </c>
      <c r="AZ25" s="6">
        <f>SUM(J25+N25+R25+V25+Z25+AD25+AH25+AL25+AP25+AT25)</f>
        <v>3</v>
      </c>
      <c r="BA25" s="140"/>
      <c r="BB25" s="141"/>
      <c r="BC25" s="142"/>
    </row>
    <row r="26" spans="1:56" s="143" customFormat="1" ht="30" x14ac:dyDescent="0.25">
      <c r="A26" s="148" t="s">
        <v>34</v>
      </c>
      <c r="B26" s="173" t="s">
        <v>42</v>
      </c>
      <c r="C26" s="154" t="s">
        <v>225</v>
      </c>
      <c r="D26" s="150">
        <v>2</v>
      </c>
      <c r="E26" s="150">
        <v>2</v>
      </c>
      <c r="F26" s="150"/>
      <c r="G26" s="301"/>
      <c r="H26" s="301"/>
      <c r="I26" s="301"/>
      <c r="J26" s="18"/>
      <c r="K26" s="302">
        <v>10</v>
      </c>
      <c r="L26" s="302">
        <v>20</v>
      </c>
      <c r="M26" s="302"/>
      <c r="N26" s="18">
        <v>3</v>
      </c>
      <c r="O26" s="301"/>
      <c r="P26" s="301"/>
      <c r="Q26" s="301"/>
      <c r="R26" s="18"/>
      <c r="S26" s="139"/>
      <c r="T26" s="139"/>
      <c r="U26" s="139"/>
      <c r="V26" s="138"/>
      <c r="W26" s="137"/>
      <c r="X26" s="137"/>
      <c r="Y26" s="137"/>
      <c r="Z26" s="138"/>
      <c r="AA26" s="139"/>
      <c r="AB26" s="139"/>
      <c r="AC26" s="139"/>
      <c r="AD26" s="138"/>
      <c r="AE26" s="137"/>
      <c r="AF26" s="137"/>
      <c r="AG26" s="137"/>
      <c r="AH26" s="138"/>
      <c r="AI26" s="139"/>
      <c r="AJ26" s="139"/>
      <c r="AK26" s="139"/>
      <c r="AL26" s="138"/>
      <c r="AM26" s="137"/>
      <c r="AN26" s="137"/>
      <c r="AO26" s="137"/>
      <c r="AP26" s="138"/>
      <c r="AQ26" s="139"/>
      <c r="AR26" s="139"/>
      <c r="AS26" s="139"/>
      <c r="AT26" s="138"/>
      <c r="AU26" s="304">
        <f>SUM(G26:AT26)-AW26</f>
        <v>30</v>
      </c>
      <c r="AV26" s="304">
        <f>25*AW26</f>
        <v>75</v>
      </c>
      <c r="AW26" s="304">
        <f>SUM(J26+N26+R26+V26+Z26+AD26+AH26+AL26+AP26)+AT26</f>
        <v>3</v>
      </c>
      <c r="AX26" s="14">
        <f t="shared" ref="AX26:AX32" si="4">SUM(G26:AT26)-AW26</f>
        <v>30</v>
      </c>
      <c r="AY26" s="14">
        <f>SUM(25*AZ26)</f>
        <v>75</v>
      </c>
      <c r="AZ26" s="6">
        <f>SUM(J26+N26+R26+V26+Z26+AD26+AH26+AL26+AP26+AT26)</f>
        <v>3</v>
      </c>
      <c r="BA26" s="140"/>
      <c r="BB26" s="141"/>
      <c r="BC26" s="142"/>
    </row>
    <row r="27" spans="1:56" s="143" customFormat="1" ht="30" x14ac:dyDescent="0.25">
      <c r="A27" s="148" t="s">
        <v>35</v>
      </c>
      <c r="B27" s="293" t="s">
        <v>359</v>
      </c>
      <c r="C27" s="154" t="s">
        <v>358</v>
      </c>
      <c r="D27" s="156"/>
      <c r="E27" s="150">
        <v>2</v>
      </c>
      <c r="F27" s="150"/>
      <c r="G27" s="301"/>
      <c r="H27" s="301"/>
      <c r="I27" s="301"/>
      <c r="J27" s="18"/>
      <c r="K27" s="302">
        <v>10</v>
      </c>
      <c r="L27" s="302">
        <v>10</v>
      </c>
      <c r="M27" s="302"/>
      <c r="N27" s="18">
        <v>2</v>
      </c>
      <c r="O27" s="301"/>
      <c r="P27" s="301"/>
      <c r="Q27" s="301"/>
      <c r="R27" s="171"/>
      <c r="S27" s="139"/>
      <c r="T27" s="139"/>
      <c r="U27" s="139"/>
      <c r="V27" s="138"/>
      <c r="W27" s="137"/>
      <c r="X27" s="137"/>
      <c r="Y27" s="137"/>
      <c r="Z27" s="138"/>
      <c r="AA27" s="139"/>
      <c r="AB27" s="139"/>
      <c r="AC27" s="139"/>
      <c r="AD27" s="138"/>
      <c r="AE27" s="137"/>
      <c r="AF27" s="137"/>
      <c r="AG27" s="137"/>
      <c r="AH27" s="138"/>
      <c r="AI27" s="139"/>
      <c r="AJ27" s="139"/>
      <c r="AK27" s="139"/>
      <c r="AL27" s="138"/>
      <c r="AM27" s="137"/>
      <c r="AN27" s="137"/>
      <c r="AO27" s="137"/>
      <c r="AP27" s="138"/>
      <c r="AQ27" s="139"/>
      <c r="AR27" s="139"/>
      <c r="AS27" s="139"/>
      <c r="AT27" s="138"/>
      <c r="AU27" s="304">
        <f>SUM(G27:AT27)-AW27</f>
        <v>20</v>
      </c>
      <c r="AV27" s="304">
        <f>25*AW27</f>
        <v>50</v>
      </c>
      <c r="AW27" s="304">
        <f>SUM(J27+N27+R27+V27+Z27+AD27+AH27+AL27+AP27)+AT27</f>
        <v>2</v>
      </c>
      <c r="AX27" s="14">
        <f>SUM(G27:AT27)-AW27</f>
        <v>20</v>
      </c>
      <c r="AY27" s="14">
        <f>SUM(25*AZ27)</f>
        <v>50</v>
      </c>
      <c r="AZ27" s="6">
        <f>SUM(J27+N27+R27+V27+Z27+AD27+AH27+AL27+AP27+AT27)</f>
        <v>2</v>
      </c>
      <c r="BA27" s="140"/>
      <c r="BB27" s="141"/>
      <c r="BC27" s="142"/>
    </row>
    <row r="28" spans="1:56" s="143" customFormat="1" ht="30" x14ac:dyDescent="0.25">
      <c r="A28" s="148" t="s">
        <v>36</v>
      </c>
      <c r="B28" s="1" t="s">
        <v>360</v>
      </c>
      <c r="C28" s="154" t="s">
        <v>374</v>
      </c>
      <c r="D28" s="150"/>
      <c r="E28" s="150">
        <v>3</v>
      </c>
      <c r="F28" s="150"/>
      <c r="G28" s="301"/>
      <c r="H28" s="301"/>
      <c r="I28" s="301"/>
      <c r="J28" s="18"/>
      <c r="K28" s="302"/>
      <c r="L28" s="302"/>
      <c r="M28" s="302"/>
      <c r="N28" s="18"/>
      <c r="O28" s="301">
        <v>10</v>
      </c>
      <c r="P28" s="301">
        <v>10</v>
      </c>
      <c r="Q28" s="301"/>
      <c r="R28" s="18">
        <v>2</v>
      </c>
      <c r="S28" s="139"/>
      <c r="T28" s="139"/>
      <c r="U28" s="139"/>
      <c r="V28" s="138"/>
      <c r="W28" s="137"/>
      <c r="X28" s="137"/>
      <c r="Y28" s="137"/>
      <c r="Z28" s="138"/>
      <c r="AA28" s="139"/>
      <c r="AB28" s="139"/>
      <c r="AC28" s="139"/>
      <c r="AD28" s="138"/>
      <c r="AE28" s="137"/>
      <c r="AF28" s="137"/>
      <c r="AG28" s="137"/>
      <c r="AH28" s="138"/>
      <c r="AI28" s="139"/>
      <c r="AJ28" s="139"/>
      <c r="AK28" s="139"/>
      <c r="AL28" s="138"/>
      <c r="AM28" s="137"/>
      <c r="AN28" s="137"/>
      <c r="AO28" s="137"/>
      <c r="AP28" s="138"/>
      <c r="AQ28" s="139"/>
      <c r="AR28" s="139"/>
      <c r="AS28" s="139"/>
      <c r="AT28" s="138"/>
      <c r="AU28" s="304">
        <f>SUM(G28:AT28)-AW28</f>
        <v>20</v>
      </c>
      <c r="AV28" s="304">
        <f>25*AW28</f>
        <v>50</v>
      </c>
      <c r="AW28" s="304">
        <f>SUM(J28+N28+R28+V28+Z28+AD28+AH28+AL28+AP28)+AT28</f>
        <v>2</v>
      </c>
      <c r="AX28" s="14">
        <f>SUM(G28:AT28)-AW28</f>
        <v>20</v>
      </c>
      <c r="AY28" s="14">
        <f>SUM(25*AZ28)</f>
        <v>50</v>
      </c>
      <c r="AZ28" s="6">
        <f>SUM(J28+N28+R28+V28+Z28+AD28+AH28+AL28+AP28+AT28)</f>
        <v>2</v>
      </c>
      <c r="BA28" s="140"/>
      <c r="BB28" s="141"/>
      <c r="BC28" s="142"/>
    </row>
    <row r="29" spans="1:56" s="143" customFormat="1" ht="25.9" customHeight="1" x14ac:dyDescent="0.25">
      <c r="A29" s="148" t="s">
        <v>38</v>
      </c>
      <c r="B29" s="1" t="s">
        <v>361</v>
      </c>
      <c r="C29" s="314" t="s">
        <v>375</v>
      </c>
      <c r="D29" s="307"/>
      <c r="E29" s="314">
        <v>3</v>
      </c>
      <c r="F29" s="150"/>
      <c r="G29" s="301"/>
      <c r="H29" s="301"/>
      <c r="I29" s="301"/>
      <c r="J29" s="18"/>
      <c r="K29" s="302"/>
      <c r="L29" s="302"/>
      <c r="M29" s="302"/>
      <c r="N29" s="18"/>
      <c r="O29" s="301"/>
      <c r="P29" s="301">
        <v>20</v>
      </c>
      <c r="Q29" s="301"/>
      <c r="R29" s="18">
        <v>2</v>
      </c>
      <c r="S29" s="139"/>
      <c r="T29" s="139"/>
      <c r="U29" s="139"/>
      <c r="V29" s="138"/>
      <c r="W29" s="137"/>
      <c r="X29" s="137"/>
      <c r="Y29" s="137"/>
      <c r="Z29" s="138"/>
      <c r="AA29" s="139"/>
      <c r="AB29" s="139"/>
      <c r="AC29" s="139"/>
      <c r="AD29" s="138"/>
      <c r="AE29" s="137"/>
      <c r="AF29" s="137"/>
      <c r="AG29" s="137"/>
      <c r="AH29" s="138"/>
      <c r="AI29" s="139"/>
      <c r="AJ29" s="139"/>
      <c r="AK29" s="139"/>
      <c r="AL29" s="138"/>
      <c r="AM29" s="137"/>
      <c r="AN29" s="137"/>
      <c r="AO29" s="137"/>
      <c r="AP29" s="138"/>
      <c r="AQ29" s="139"/>
      <c r="AR29" s="139"/>
      <c r="AS29" s="139"/>
      <c r="AT29" s="138"/>
      <c r="AU29" s="304">
        <f>SUM(G29:AT29)-AW29</f>
        <v>20</v>
      </c>
      <c r="AV29" s="304">
        <f>25*AW29</f>
        <v>50</v>
      </c>
      <c r="AW29" s="304">
        <f>SUM(J29+N29+R29+V29+Z29+AD29+AH29+AL29+AP29)+AT29</f>
        <v>2</v>
      </c>
      <c r="AX29" s="14">
        <f t="shared" si="4"/>
        <v>20</v>
      </c>
      <c r="AY29" s="14">
        <v>50</v>
      </c>
      <c r="AZ29" s="14">
        <v>2</v>
      </c>
      <c r="BA29" s="140"/>
      <c r="BB29" s="141"/>
      <c r="BC29" s="142"/>
    </row>
    <row r="30" spans="1:56" x14ac:dyDescent="0.25">
      <c r="A30" s="145"/>
      <c r="B30" s="146" t="s">
        <v>190</v>
      </c>
      <c r="C30" s="17"/>
      <c r="D30" s="17"/>
      <c r="E30" s="17"/>
      <c r="F30" s="17"/>
      <c r="G30" s="294">
        <f>SUM(G25:G29)</f>
        <v>10</v>
      </c>
      <c r="H30" s="294">
        <f t="shared" ref="H30:AT30" si="5">SUM(H25:H29)</f>
        <v>20</v>
      </c>
      <c r="I30" s="294">
        <f t="shared" si="5"/>
        <v>0</v>
      </c>
      <c r="J30" s="20">
        <f t="shared" si="5"/>
        <v>3</v>
      </c>
      <c r="K30" s="294">
        <f t="shared" si="5"/>
        <v>20</v>
      </c>
      <c r="L30" s="294">
        <f t="shared" si="5"/>
        <v>30</v>
      </c>
      <c r="M30" s="294">
        <f t="shared" si="5"/>
        <v>0</v>
      </c>
      <c r="N30" s="20">
        <f t="shared" si="5"/>
        <v>5</v>
      </c>
      <c r="O30" s="294">
        <f t="shared" si="5"/>
        <v>10</v>
      </c>
      <c r="P30" s="294">
        <f t="shared" si="5"/>
        <v>30</v>
      </c>
      <c r="Q30" s="294">
        <f t="shared" si="5"/>
        <v>0</v>
      </c>
      <c r="R30" s="20">
        <f t="shared" si="5"/>
        <v>4</v>
      </c>
      <c r="S30" s="294">
        <f t="shared" si="5"/>
        <v>0</v>
      </c>
      <c r="T30" s="294">
        <f t="shared" si="5"/>
        <v>0</v>
      </c>
      <c r="U30" s="294">
        <f t="shared" si="5"/>
        <v>0</v>
      </c>
      <c r="V30" s="20">
        <f t="shared" si="5"/>
        <v>0</v>
      </c>
      <c r="W30" s="294">
        <f t="shared" si="5"/>
        <v>0</v>
      </c>
      <c r="X30" s="294">
        <f t="shared" si="5"/>
        <v>0</v>
      </c>
      <c r="Y30" s="294">
        <f t="shared" si="5"/>
        <v>0</v>
      </c>
      <c r="Z30" s="20">
        <f t="shared" si="5"/>
        <v>0</v>
      </c>
      <c r="AA30" s="294">
        <f t="shared" si="5"/>
        <v>0</v>
      </c>
      <c r="AB30" s="294">
        <f t="shared" si="5"/>
        <v>0</v>
      </c>
      <c r="AC30" s="294">
        <f t="shared" si="5"/>
        <v>0</v>
      </c>
      <c r="AD30" s="20">
        <f t="shared" si="5"/>
        <v>0</v>
      </c>
      <c r="AE30" s="294">
        <f t="shared" si="5"/>
        <v>0</v>
      </c>
      <c r="AF30" s="294">
        <f t="shared" si="5"/>
        <v>0</v>
      </c>
      <c r="AG30" s="294">
        <f t="shared" si="5"/>
        <v>0</v>
      </c>
      <c r="AH30" s="20">
        <f t="shared" si="5"/>
        <v>0</v>
      </c>
      <c r="AI30" s="294">
        <f t="shared" si="5"/>
        <v>0</v>
      </c>
      <c r="AJ30" s="294">
        <f t="shared" si="5"/>
        <v>0</v>
      </c>
      <c r="AK30" s="294">
        <f t="shared" si="5"/>
        <v>0</v>
      </c>
      <c r="AL30" s="20">
        <f t="shared" si="5"/>
        <v>0</v>
      </c>
      <c r="AM30" s="294">
        <f t="shared" si="5"/>
        <v>0</v>
      </c>
      <c r="AN30" s="294">
        <f t="shared" si="5"/>
        <v>0</v>
      </c>
      <c r="AO30" s="294">
        <f t="shared" si="5"/>
        <v>0</v>
      </c>
      <c r="AP30" s="20">
        <f t="shared" si="5"/>
        <v>0</v>
      </c>
      <c r="AQ30" s="294">
        <f t="shared" si="5"/>
        <v>0</v>
      </c>
      <c r="AR30" s="294">
        <f t="shared" si="5"/>
        <v>0</v>
      </c>
      <c r="AS30" s="294">
        <f t="shared" si="5"/>
        <v>0</v>
      </c>
      <c r="AT30" s="20">
        <f t="shared" si="5"/>
        <v>0</v>
      </c>
      <c r="AU30" s="15">
        <f>SUM(AU25:AU29)</f>
        <v>120</v>
      </c>
      <c r="AV30" s="15">
        <f>SUM(AV25:AV29)</f>
        <v>300</v>
      </c>
      <c r="AW30" s="15">
        <f>SUM(AW25:AW29)</f>
        <v>12</v>
      </c>
      <c r="AX30" s="16">
        <f>SUM(G30:AT30)-AW30</f>
        <v>120</v>
      </c>
      <c r="AY30" s="16">
        <f>SUM(25*AZ30)</f>
        <v>300</v>
      </c>
      <c r="AZ30" s="16">
        <f>SUM(AT30+AP30+AL30+AH30+AD30+Z30+V30+R30+N30+J30)</f>
        <v>12</v>
      </c>
      <c r="BA30" s="122"/>
      <c r="BC30" s="102"/>
      <c r="BD30" s="147"/>
    </row>
    <row r="31" spans="1:56" x14ac:dyDescent="0.25">
      <c r="A31" s="337" t="s">
        <v>43</v>
      </c>
      <c r="B31" s="338"/>
      <c r="C31" s="338"/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9"/>
      <c r="AX31" s="32"/>
      <c r="AY31" s="32"/>
      <c r="AZ31" s="32">
        <f t="shared" ref="AZ31:AZ43" si="6">SUM(AT31+AP31+AL31+AH31+AD31+Z31+V31+R31+N31+J31)</f>
        <v>0</v>
      </c>
      <c r="BA31" s="114"/>
      <c r="BB31" s="135"/>
      <c r="BC31" s="102"/>
    </row>
    <row r="32" spans="1:56" s="143" customFormat="1" ht="30" x14ac:dyDescent="0.25">
      <c r="A32" s="148" t="s">
        <v>32</v>
      </c>
      <c r="B32" s="293" t="s">
        <v>44</v>
      </c>
      <c r="C32" s="148" t="s">
        <v>226</v>
      </c>
      <c r="D32" s="150">
        <v>1</v>
      </c>
      <c r="E32" s="150">
        <v>1</v>
      </c>
      <c r="F32" s="150"/>
      <c r="G32" s="301">
        <v>10</v>
      </c>
      <c r="H32" s="301">
        <v>20</v>
      </c>
      <c r="I32" s="301"/>
      <c r="J32" s="18">
        <v>2</v>
      </c>
      <c r="K32" s="302"/>
      <c r="L32" s="302"/>
      <c r="M32" s="302"/>
      <c r="N32" s="18"/>
      <c r="O32" s="301"/>
      <c r="P32" s="301"/>
      <c r="Q32" s="301"/>
      <c r="R32" s="18"/>
      <c r="S32" s="302"/>
      <c r="T32" s="302"/>
      <c r="U32" s="302"/>
      <c r="V32" s="18"/>
      <c r="W32" s="301"/>
      <c r="X32" s="301"/>
      <c r="Y32" s="301"/>
      <c r="Z32" s="18"/>
      <c r="AA32" s="302"/>
      <c r="AB32" s="302"/>
      <c r="AC32" s="302"/>
      <c r="AD32" s="18"/>
      <c r="AE32" s="137"/>
      <c r="AF32" s="137"/>
      <c r="AG32" s="137"/>
      <c r="AH32" s="138"/>
      <c r="AI32" s="139"/>
      <c r="AJ32" s="139"/>
      <c r="AK32" s="139"/>
      <c r="AL32" s="138"/>
      <c r="AM32" s="137"/>
      <c r="AN32" s="137"/>
      <c r="AO32" s="137"/>
      <c r="AP32" s="138"/>
      <c r="AQ32" s="139"/>
      <c r="AR32" s="139"/>
      <c r="AS32" s="139"/>
      <c r="AT32" s="138"/>
      <c r="AU32" s="304">
        <f t="shared" ref="AU32:AU38" si="7">SUM(G32:AT32)-AW32</f>
        <v>30</v>
      </c>
      <c r="AV32" s="304">
        <f t="shared" ref="AV32:AV38" si="8">25*AW32</f>
        <v>50</v>
      </c>
      <c r="AW32" s="304">
        <f t="shared" ref="AW32:AW38" si="9">SUM(AT32+AP32+AL32+AH32+AD32+Z32+V32+R32+N32+J32)</f>
        <v>2</v>
      </c>
      <c r="AX32" s="14">
        <f t="shared" si="4"/>
        <v>30</v>
      </c>
      <c r="AY32" s="14">
        <f>SUM(25*AZ32)</f>
        <v>50</v>
      </c>
      <c r="AZ32" s="14">
        <f t="shared" si="6"/>
        <v>2</v>
      </c>
      <c r="BA32" s="140"/>
      <c r="BB32" s="141"/>
      <c r="BC32" s="142"/>
    </row>
    <row r="33" spans="1:56" s="143" customFormat="1" ht="40.9" customHeight="1" x14ac:dyDescent="0.25">
      <c r="A33" s="148" t="s">
        <v>34</v>
      </c>
      <c r="B33" s="293" t="s">
        <v>363</v>
      </c>
      <c r="C33" s="148" t="s">
        <v>376</v>
      </c>
      <c r="D33" s="150">
        <v>1</v>
      </c>
      <c r="E33" s="150">
        <v>1</v>
      </c>
      <c r="F33" s="150"/>
      <c r="G33" s="301">
        <v>10</v>
      </c>
      <c r="H33" s="301">
        <v>20</v>
      </c>
      <c r="I33" s="301"/>
      <c r="J33" s="18">
        <v>2</v>
      </c>
      <c r="K33" s="302"/>
      <c r="L33" s="302"/>
      <c r="M33" s="302"/>
      <c r="N33" s="18"/>
      <c r="O33" s="301"/>
      <c r="P33" s="301"/>
      <c r="Q33" s="301"/>
      <c r="R33" s="18"/>
      <c r="S33" s="302"/>
      <c r="T33" s="302"/>
      <c r="U33" s="302"/>
      <c r="V33" s="18"/>
      <c r="W33" s="301"/>
      <c r="X33" s="301"/>
      <c r="Y33" s="301"/>
      <c r="Z33" s="18"/>
      <c r="AA33" s="302"/>
      <c r="AB33" s="302"/>
      <c r="AC33" s="302"/>
      <c r="AD33" s="18"/>
      <c r="AE33" s="137"/>
      <c r="AF33" s="137"/>
      <c r="AG33" s="137"/>
      <c r="AH33" s="138"/>
      <c r="AI33" s="139"/>
      <c r="AJ33" s="139"/>
      <c r="AK33" s="139"/>
      <c r="AL33" s="138"/>
      <c r="AM33" s="137"/>
      <c r="AN33" s="137"/>
      <c r="AO33" s="137"/>
      <c r="AP33" s="138"/>
      <c r="AQ33" s="139"/>
      <c r="AR33" s="139"/>
      <c r="AS33" s="139"/>
      <c r="AT33" s="138"/>
      <c r="AU33" s="304">
        <f t="shared" si="7"/>
        <v>30</v>
      </c>
      <c r="AV33" s="304">
        <f t="shared" si="8"/>
        <v>50</v>
      </c>
      <c r="AW33" s="304">
        <f t="shared" si="9"/>
        <v>2</v>
      </c>
      <c r="AX33" s="14"/>
      <c r="AY33" s="14"/>
      <c r="AZ33" s="14"/>
      <c r="BA33" s="140"/>
      <c r="BB33" s="141"/>
      <c r="BC33" s="142"/>
    </row>
    <row r="34" spans="1:56" s="153" customFormat="1" ht="30" x14ac:dyDescent="0.25">
      <c r="A34" s="148" t="s">
        <v>35</v>
      </c>
      <c r="B34" s="173" t="s">
        <v>45</v>
      </c>
      <c r="C34" s="298" t="s">
        <v>227</v>
      </c>
      <c r="D34" s="150">
        <v>1</v>
      </c>
      <c r="E34" s="150">
        <v>1</v>
      </c>
      <c r="F34" s="150"/>
      <c r="G34" s="301">
        <v>10</v>
      </c>
      <c r="H34" s="301">
        <v>20</v>
      </c>
      <c r="I34" s="301"/>
      <c r="J34" s="18">
        <v>2</v>
      </c>
      <c r="K34" s="302"/>
      <c r="L34" s="302"/>
      <c r="M34" s="302"/>
      <c r="N34" s="18"/>
      <c r="O34" s="301"/>
      <c r="P34" s="301"/>
      <c r="Q34" s="301"/>
      <c r="R34" s="18"/>
      <c r="S34" s="302"/>
      <c r="T34" s="302"/>
      <c r="U34" s="302"/>
      <c r="V34" s="18"/>
      <c r="W34" s="301"/>
      <c r="X34" s="301"/>
      <c r="Y34" s="301"/>
      <c r="Z34" s="18"/>
      <c r="AA34" s="302"/>
      <c r="AB34" s="302"/>
      <c r="AC34" s="302"/>
      <c r="AD34" s="18"/>
      <c r="AE34" s="127"/>
      <c r="AF34" s="127"/>
      <c r="AG34" s="127"/>
      <c r="AH34" s="18"/>
      <c r="AI34" s="128"/>
      <c r="AJ34" s="128"/>
      <c r="AK34" s="128"/>
      <c r="AL34" s="18"/>
      <c r="AM34" s="127"/>
      <c r="AN34" s="127"/>
      <c r="AO34" s="127"/>
      <c r="AP34" s="18"/>
      <c r="AQ34" s="128"/>
      <c r="AR34" s="128"/>
      <c r="AS34" s="128"/>
      <c r="AT34" s="18"/>
      <c r="AU34" s="304">
        <f t="shared" si="7"/>
        <v>30</v>
      </c>
      <c r="AV34" s="304">
        <f t="shared" si="8"/>
        <v>50</v>
      </c>
      <c r="AW34" s="304">
        <f t="shared" si="9"/>
        <v>2</v>
      </c>
      <c r="AX34" s="6">
        <f t="shared" ref="AX34:AX39" si="10">SUM(G34:AT34)-AW34</f>
        <v>30</v>
      </c>
      <c r="AY34" s="6">
        <f t="shared" ref="AY34:AY39" si="11">SUM(25*AZ34)</f>
        <v>50</v>
      </c>
      <c r="AZ34" s="6">
        <f t="shared" si="6"/>
        <v>2</v>
      </c>
      <c r="BA34" s="122"/>
      <c r="BB34" s="151"/>
      <c r="BC34" s="152"/>
    </row>
    <row r="35" spans="1:56" s="153" customFormat="1" ht="30" x14ac:dyDescent="0.25">
      <c r="A35" s="148" t="s">
        <v>36</v>
      </c>
      <c r="B35" s="173" t="s">
        <v>364</v>
      </c>
      <c r="C35" s="154" t="s">
        <v>377</v>
      </c>
      <c r="D35" s="150"/>
      <c r="E35" s="150">
        <v>2</v>
      </c>
      <c r="F35" s="150"/>
      <c r="G35" s="301"/>
      <c r="H35" s="301"/>
      <c r="I35" s="301"/>
      <c r="J35" s="18"/>
      <c r="K35" s="302"/>
      <c r="L35" s="302">
        <v>20</v>
      </c>
      <c r="M35" s="302"/>
      <c r="N35" s="18">
        <v>2</v>
      </c>
      <c r="O35" s="301"/>
      <c r="P35" s="301"/>
      <c r="Q35" s="301"/>
      <c r="R35" s="18"/>
      <c r="S35" s="302"/>
      <c r="T35" s="302"/>
      <c r="U35" s="302"/>
      <c r="V35" s="18"/>
      <c r="W35" s="301"/>
      <c r="X35" s="301"/>
      <c r="Y35" s="301"/>
      <c r="Z35" s="18"/>
      <c r="AA35" s="302"/>
      <c r="AB35" s="302"/>
      <c r="AC35" s="302"/>
      <c r="AD35" s="18"/>
      <c r="AE35" s="127"/>
      <c r="AF35" s="127"/>
      <c r="AG35" s="127"/>
      <c r="AH35" s="18"/>
      <c r="AI35" s="128"/>
      <c r="AJ35" s="128"/>
      <c r="AK35" s="128"/>
      <c r="AL35" s="18"/>
      <c r="AM35" s="127"/>
      <c r="AN35" s="127"/>
      <c r="AO35" s="127"/>
      <c r="AP35" s="18"/>
      <c r="AQ35" s="128"/>
      <c r="AR35" s="128"/>
      <c r="AS35" s="128"/>
      <c r="AT35" s="18"/>
      <c r="AU35" s="304">
        <f t="shared" si="7"/>
        <v>20</v>
      </c>
      <c r="AV35" s="304">
        <f t="shared" si="8"/>
        <v>50</v>
      </c>
      <c r="AW35" s="304">
        <f t="shared" si="9"/>
        <v>2</v>
      </c>
      <c r="AX35" s="6">
        <f t="shared" si="10"/>
        <v>20</v>
      </c>
      <c r="AY35" s="6">
        <f t="shared" si="11"/>
        <v>50</v>
      </c>
      <c r="AZ35" s="6">
        <f t="shared" si="6"/>
        <v>2</v>
      </c>
      <c r="BA35" s="122"/>
      <c r="BB35" s="151"/>
      <c r="BC35" s="152"/>
    </row>
    <row r="36" spans="1:56" s="153" customFormat="1" ht="30" x14ac:dyDescent="0.25">
      <c r="A36" s="148" t="s">
        <v>38</v>
      </c>
      <c r="B36" s="1" t="s">
        <v>357</v>
      </c>
      <c r="C36" s="154" t="s">
        <v>365</v>
      </c>
      <c r="D36" s="150"/>
      <c r="E36" s="150">
        <v>2</v>
      </c>
      <c r="F36" s="150"/>
      <c r="G36" s="301"/>
      <c r="H36" s="301"/>
      <c r="I36" s="301"/>
      <c r="J36" s="18"/>
      <c r="K36" s="302">
        <v>20</v>
      </c>
      <c r="L36" s="302"/>
      <c r="M36" s="302"/>
      <c r="N36" s="18">
        <v>1</v>
      </c>
      <c r="O36" s="301"/>
      <c r="P36" s="301"/>
      <c r="Q36" s="301"/>
      <c r="R36" s="18"/>
      <c r="S36" s="302"/>
      <c r="T36" s="302"/>
      <c r="U36" s="302"/>
      <c r="V36" s="18"/>
      <c r="W36" s="301"/>
      <c r="X36" s="301"/>
      <c r="Y36" s="301"/>
      <c r="Z36" s="18"/>
      <c r="AA36" s="302"/>
      <c r="AB36" s="302"/>
      <c r="AC36" s="302"/>
      <c r="AD36" s="18"/>
      <c r="AE36" s="127"/>
      <c r="AF36" s="127"/>
      <c r="AG36" s="127"/>
      <c r="AH36" s="18"/>
      <c r="AI36" s="128"/>
      <c r="AJ36" s="128"/>
      <c r="AK36" s="128"/>
      <c r="AL36" s="18"/>
      <c r="AM36" s="127"/>
      <c r="AN36" s="127"/>
      <c r="AO36" s="127"/>
      <c r="AP36" s="18"/>
      <c r="AQ36" s="128"/>
      <c r="AR36" s="128"/>
      <c r="AS36" s="128"/>
      <c r="AT36" s="18"/>
      <c r="AU36" s="304">
        <f t="shared" si="7"/>
        <v>20</v>
      </c>
      <c r="AV36" s="304">
        <f t="shared" si="8"/>
        <v>25</v>
      </c>
      <c r="AW36" s="304">
        <f t="shared" si="9"/>
        <v>1</v>
      </c>
      <c r="AX36" s="6">
        <f t="shared" si="10"/>
        <v>20</v>
      </c>
      <c r="AY36" s="6">
        <f t="shared" si="11"/>
        <v>25</v>
      </c>
      <c r="AZ36" s="6">
        <f t="shared" si="6"/>
        <v>1</v>
      </c>
      <c r="BA36" s="122"/>
      <c r="BB36" s="151"/>
      <c r="BC36" s="152"/>
    </row>
    <row r="37" spans="1:56" s="153" customFormat="1" ht="30" x14ac:dyDescent="0.25">
      <c r="A37" s="148" t="s">
        <v>40</v>
      </c>
      <c r="B37" s="173" t="s">
        <v>366</v>
      </c>
      <c r="C37" s="154" t="s">
        <v>378</v>
      </c>
      <c r="D37" s="150"/>
      <c r="E37" s="150">
        <v>6</v>
      </c>
      <c r="F37" s="150"/>
      <c r="G37" s="301"/>
      <c r="H37" s="301"/>
      <c r="I37" s="301"/>
      <c r="J37" s="18"/>
      <c r="K37" s="302"/>
      <c r="L37" s="302"/>
      <c r="M37" s="302"/>
      <c r="N37" s="18"/>
      <c r="O37" s="301"/>
      <c r="P37" s="301"/>
      <c r="Q37" s="301"/>
      <c r="R37" s="18"/>
      <c r="S37" s="302"/>
      <c r="T37" s="302"/>
      <c r="U37" s="302"/>
      <c r="V37" s="18"/>
      <c r="W37" s="301"/>
      <c r="X37" s="301"/>
      <c r="Y37" s="301"/>
      <c r="Z37" s="18"/>
      <c r="AA37" s="302">
        <v>15</v>
      </c>
      <c r="AB37" s="302"/>
      <c r="AC37" s="302"/>
      <c r="AD37" s="18">
        <v>1</v>
      </c>
      <c r="AE37" s="301"/>
      <c r="AF37" s="301"/>
      <c r="AG37" s="301"/>
      <c r="AH37" s="18"/>
      <c r="AI37" s="302"/>
      <c r="AJ37" s="302"/>
      <c r="AK37" s="302"/>
      <c r="AL37" s="18"/>
      <c r="AM37" s="301"/>
      <c r="AN37" s="301"/>
      <c r="AO37" s="301"/>
      <c r="AP37" s="18"/>
      <c r="AQ37" s="302"/>
      <c r="AR37" s="302"/>
      <c r="AS37" s="302"/>
      <c r="AT37" s="18"/>
      <c r="AU37" s="304">
        <f t="shared" si="7"/>
        <v>15</v>
      </c>
      <c r="AV37" s="304">
        <f t="shared" si="8"/>
        <v>25</v>
      </c>
      <c r="AW37" s="304">
        <f t="shared" si="9"/>
        <v>1</v>
      </c>
      <c r="AX37" s="6">
        <f>SUM(G37:AT37)-AW37</f>
        <v>15</v>
      </c>
      <c r="AY37" s="6">
        <f>SUM(25*AZ37)</f>
        <v>25</v>
      </c>
      <c r="AZ37" s="6">
        <f>SUM(AT37+AP37+AL37+AH37+AD37+Z37+V37+R37+N37+J37)</f>
        <v>1</v>
      </c>
      <c r="BA37" s="122"/>
      <c r="BB37" s="151"/>
      <c r="BC37" s="152"/>
    </row>
    <row r="38" spans="1:56" s="143" customFormat="1" ht="30" x14ac:dyDescent="0.25">
      <c r="A38" s="148" t="s">
        <v>46</v>
      </c>
      <c r="B38" s="173" t="s">
        <v>367</v>
      </c>
      <c r="C38" s="154" t="s">
        <v>379</v>
      </c>
      <c r="D38" s="156"/>
      <c r="E38" s="150">
        <v>7</v>
      </c>
      <c r="F38" s="150"/>
      <c r="G38" s="301"/>
      <c r="H38" s="301"/>
      <c r="I38" s="301"/>
      <c r="J38" s="18"/>
      <c r="K38" s="302"/>
      <c r="L38" s="302"/>
      <c r="M38" s="302"/>
      <c r="N38" s="18"/>
      <c r="O38" s="313"/>
      <c r="P38" s="301"/>
      <c r="Q38" s="301"/>
      <c r="R38" s="171"/>
      <c r="S38" s="302"/>
      <c r="T38" s="302"/>
      <c r="U38" s="302"/>
      <c r="V38" s="18"/>
      <c r="W38" s="301"/>
      <c r="X38" s="301"/>
      <c r="Y38" s="301"/>
      <c r="Z38" s="18"/>
      <c r="AA38" s="302"/>
      <c r="AB38" s="302"/>
      <c r="AC38" s="302"/>
      <c r="AD38" s="18"/>
      <c r="AE38" s="301">
        <v>10</v>
      </c>
      <c r="AF38" s="301">
        <v>10</v>
      </c>
      <c r="AG38" s="301"/>
      <c r="AH38" s="18">
        <v>2</v>
      </c>
      <c r="AI38" s="139"/>
      <c r="AJ38" s="139"/>
      <c r="AK38" s="139"/>
      <c r="AL38" s="138"/>
      <c r="AM38" s="137"/>
      <c r="AN38" s="137"/>
      <c r="AO38" s="137"/>
      <c r="AP38" s="138"/>
      <c r="AQ38" s="139"/>
      <c r="AR38" s="139"/>
      <c r="AS38" s="139"/>
      <c r="AT38" s="138"/>
      <c r="AU38" s="304">
        <f t="shared" si="7"/>
        <v>20</v>
      </c>
      <c r="AV38" s="304">
        <f t="shared" si="8"/>
        <v>50</v>
      </c>
      <c r="AW38" s="304">
        <f t="shared" si="9"/>
        <v>2</v>
      </c>
      <c r="AX38" s="14">
        <f>SUM(G38:AT38)-AW38</f>
        <v>20</v>
      </c>
      <c r="AY38" s="14">
        <f>SUM(25*AZ38)</f>
        <v>50</v>
      </c>
      <c r="AZ38" s="14">
        <f>SUM(AT38+AP38+AL38+AH38+AD38+Z38+V38+R38+N38+J38)</f>
        <v>2</v>
      </c>
      <c r="BA38" s="140"/>
      <c r="BB38" s="141"/>
      <c r="BC38" s="142"/>
    </row>
    <row r="39" spans="1:56" x14ac:dyDescent="0.25">
      <c r="A39" s="145"/>
      <c r="B39" s="146" t="s">
        <v>191</v>
      </c>
      <c r="C39" s="17"/>
      <c r="D39" s="17"/>
      <c r="E39" s="17"/>
      <c r="F39" s="17"/>
      <c r="G39" s="17">
        <f t="shared" ref="G39:AW39" si="12">SUM(G32:G38)</f>
        <v>30</v>
      </c>
      <c r="H39" s="17">
        <f t="shared" si="12"/>
        <v>60</v>
      </c>
      <c r="I39" s="17">
        <f t="shared" si="12"/>
        <v>0</v>
      </c>
      <c r="J39" s="20">
        <f t="shared" si="12"/>
        <v>6</v>
      </c>
      <c r="K39" s="17">
        <f t="shared" si="12"/>
        <v>20</v>
      </c>
      <c r="L39" s="17">
        <f t="shared" si="12"/>
        <v>20</v>
      </c>
      <c r="M39" s="17">
        <f t="shared" si="12"/>
        <v>0</v>
      </c>
      <c r="N39" s="20">
        <f t="shared" si="12"/>
        <v>3</v>
      </c>
      <c r="O39" s="17">
        <f t="shared" si="12"/>
        <v>0</v>
      </c>
      <c r="P39" s="17">
        <f t="shared" si="12"/>
        <v>0</v>
      </c>
      <c r="Q39" s="17">
        <f t="shared" si="12"/>
        <v>0</v>
      </c>
      <c r="R39" s="20">
        <f t="shared" si="12"/>
        <v>0</v>
      </c>
      <c r="S39" s="17">
        <f t="shared" si="12"/>
        <v>0</v>
      </c>
      <c r="T39" s="17">
        <f t="shared" si="12"/>
        <v>0</v>
      </c>
      <c r="U39" s="17">
        <f t="shared" si="12"/>
        <v>0</v>
      </c>
      <c r="V39" s="17">
        <f t="shared" si="12"/>
        <v>0</v>
      </c>
      <c r="W39" s="17">
        <f t="shared" si="12"/>
        <v>0</v>
      </c>
      <c r="X39" s="17">
        <f t="shared" si="12"/>
        <v>0</v>
      </c>
      <c r="Y39" s="17">
        <f t="shared" si="12"/>
        <v>0</v>
      </c>
      <c r="Z39" s="20">
        <f t="shared" si="12"/>
        <v>0</v>
      </c>
      <c r="AA39" s="17">
        <f t="shared" si="12"/>
        <v>15</v>
      </c>
      <c r="AB39" s="17">
        <f t="shared" si="12"/>
        <v>0</v>
      </c>
      <c r="AC39" s="17">
        <f t="shared" si="12"/>
        <v>0</v>
      </c>
      <c r="AD39" s="20">
        <f t="shared" si="12"/>
        <v>1</v>
      </c>
      <c r="AE39" s="17">
        <f t="shared" si="12"/>
        <v>10</v>
      </c>
      <c r="AF39" s="17">
        <f t="shared" si="12"/>
        <v>10</v>
      </c>
      <c r="AG39" s="17">
        <f t="shared" si="12"/>
        <v>0</v>
      </c>
      <c r="AH39" s="17">
        <f t="shared" si="12"/>
        <v>2</v>
      </c>
      <c r="AI39" s="17">
        <f t="shared" si="12"/>
        <v>0</v>
      </c>
      <c r="AJ39" s="17">
        <f t="shared" si="12"/>
        <v>0</v>
      </c>
      <c r="AK39" s="17">
        <f t="shared" si="12"/>
        <v>0</v>
      </c>
      <c r="AL39" s="20">
        <f t="shared" si="12"/>
        <v>0</v>
      </c>
      <c r="AM39" s="17">
        <f t="shared" si="12"/>
        <v>0</v>
      </c>
      <c r="AN39" s="17">
        <f t="shared" si="12"/>
        <v>0</v>
      </c>
      <c r="AO39" s="17">
        <f t="shared" si="12"/>
        <v>0</v>
      </c>
      <c r="AP39" s="20">
        <f t="shared" si="12"/>
        <v>0</v>
      </c>
      <c r="AQ39" s="17">
        <f t="shared" si="12"/>
        <v>0</v>
      </c>
      <c r="AR39" s="17">
        <f t="shared" si="12"/>
        <v>0</v>
      </c>
      <c r="AS39" s="17">
        <f t="shared" si="12"/>
        <v>0</v>
      </c>
      <c r="AT39" s="20">
        <f t="shared" si="12"/>
        <v>0</v>
      </c>
      <c r="AU39" s="15">
        <f t="shared" si="12"/>
        <v>165</v>
      </c>
      <c r="AV39" s="15">
        <f t="shared" si="12"/>
        <v>300</v>
      </c>
      <c r="AW39" s="15">
        <f t="shared" si="12"/>
        <v>12</v>
      </c>
      <c r="AX39" s="16">
        <f t="shared" si="10"/>
        <v>165</v>
      </c>
      <c r="AY39" s="16">
        <f t="shared" si="11"/>
        <v>300</v>
      </c>
      <c r="AZ39" s="16">
        <f t="shared" si="6"/>
        <v>12</v>
      </c>
      <c r="BA39" s="122"/>
      <c r="BC39" s="102"/>
      <c r="BD39" s="147"/>
    </row>
    <row r="40" spans="1:56" x14ac:dyDescent="0.25">
      <c r="A40" s="337" t="s">
        <v>47</v>
      </c>
      <c r="B40" s="338"/>
      <c r="C40" s="338"/>
      <c r="D40" s="338"/>
      <c r="E40" s="338"/>
      <c r="F40" s="338"/>
      <c r="G40" s="338"/>
      <c r="H40" s="338"/>
      <c r="I40" s="338"/>
      <c r="J40" s="338"/>
      <c r="K40" s="338"/>
      <c r="L40" s="338"/>
      <c r="M40" s="338"/>
      <c r="N40" s="338"/>
      <c r="O40" s="338"/>
      <c r="P40" s="338"/>
      <c r="Q40" s="338"/>
      <c r="R40" s="338"/>
      <c r="S40" s="338"/>
      <c r="T40" s="338"/>
      <c r="U40" s="338"/>
      <c r="V40" s="338"/>
      <c r="W40" s="338"/>
      <c r="X40" s="338"/>
      <c r="Y40" s="338"/>
      <c r="Z40" s="338"/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38"/>
      <c r="AV40" s="338"/>
      <c r="AW40" s="339"/>
      <c r="AX40" s="113"/>
      <c r="AY40" s="113"/>
      <c r="AZ40" s="32"/>
      <c r="BA40" s="114"/>
      <c r="BB40" s="135"/>
      <c r="BC40" s="102"/>
    </row>
    <row r="41" spans="1:56" ht="30" x14ac:dyDescent="0.25">
      <c r="A41" s="155" t="s">
        <v>32</v>
      </c>
      <c r="B41" s="173" t="s">
        <v>348</v>
      </c>
      <c r="C41" s="117" t="s">
        <v>381</v>
      </c>
      <c r="D41" s="150"/>
      <c r="E41" s="150">
        <v>2</v>
      </c>
      <c r="F41" s="156"/>
      <c r="G41" s="127"/>
      <c r="H41" s="127"/>
      <c r="I41" s="127"/>
      <c r="J41" s="18"/>
      <c r="K41" s="128"/>
      <c r="L41" s="128">
        <v>30</v>
      </c>
      <c r="M41" s="128"/>
      <c r="N41" s="18">
        <v>3</v>
      </c>
      <c r="O41" s="127"/>
      <c r="P41" s="127"/>
      <c r="Q41" s="127"/>
      <c r="R41" s="18"/>
      <c r="S41" s="128"/>
      <c r="T41" s="128"/>
      <c r="U41" s="128"/>
      <c r="V41" s="18"/>
      <c r="W41" s="127"/>
      <c r="X41" s="127"/>
      <c r="Y41" s="127"/>
      <c r="Z41" s="18"/>
      <c r="AA41" s="128"/>
      <c r="AB41" s="128"/>
      <c r="AC41" s="128"/>
      <c r="AD41" s="18"/>
      <c r="AE41" s="127"/>
      <c r="AF41" s="127"/>
      <c r="AG41" s="127"/>
      <c r="AH41" s="18"/>
      <c r="AI41" s="128"/>
      <c r="AJ41" s="128"/>
      <c r="AK41" s="128"/>
      <c r="AL41" s="18"/>
      <c r="AM41" s="127"/>
      <c r="AN41" s="127"/>
      <c r="AO41" s="127"/>
      <c r="AP41" s="18"/>
      <c r="AQ41" s="128"/>
      <c r="AR41" s="128"/>
      <c r="AS41" s="128"/>
      <c r="AT41" s="18"/>
      <c r="AU41" s="19">
        <v>30</v>
      </c>
      <c r="AV41" s="19">
        <f>25*AW41</f>
        <v>75</v>
      </c>
      <c r="AW41" s="31">
        <f>SUM(AT41+AP41+AL41+AH41+AD41+Z41+V41+R41+N41+J41)</f>
        <v>3</v>
      </c>
      <c r="AX41" s="6">
        <f>SUM(G41:AT41)-AW41</f>
        <v>30</v>
      </c>
      <c r="AY41" s="32">
        <f>25*AZ41</f>
        <v>75</v>
      </c>
      <c r="AZ41" s="32">
        <f t="shared" si="6"/>
        <v>3</v>
      </c>
      <c r="BA41" s="157"/>
      <c r="BB41" s="135"/>
      <c r="BC41" s="102"/>
    </row>
    <row r="42" spans="1:56" ht="20.25" thickBot="1" x14ac:dyDescent="0.3">
      <c r="A42" s="158"/>
      <c r="B42" s="159" t="s">
        <v>192</v>
      </c>
      <c r="C42" s="21"/>
      <c r="D42" s="21"/>
      <c r="E42" s="21"/>
      <c r="F42" s="21"/>
      <c r="G42" s="21">
        <f t="shared" ref="G42:AW42" si="13">SUM(G41:G41)</f>
        <v>0</v>
      </c>
      <c r="H42" s="21">
        <f t="shared" si="13"/>
        <v>0</v>
      </c>
      <c r="I42" s="21">
        <f t="shared" si="13"/>
        <v>0</v>
      </c>
      <c r="J42" s="22">
        <f t="shared" si="13"/>
        <v>0</v>
      </c>
      <c r="K42" s="21">
        <f t="shared" si="13"/>
        <v>0</v>
      </c>
      <c r="L42" s="21">
        <f t="shared" si="13"/>
        <v>30</v>
      </c>
      <c r="M42" s="21">
        <f t="shared" si="13"/>
        <v>0</v>
      </c>
      <c r="N42" s="22">
        <f t="shared" si="13"/>
        <v>3</v>
      </c>
      <c r="O42" s="21">
        <f t="shared" si="13"/>
        <v>0</v>
      </c>
      <c r="P42" s="21">
        <f t="shared" si="13"/>
        <v>0</v>
      </c>
      <c r="Q42" s="21">
        <f t="shared" si="13"/>
        <v>0</v>
      </c>
      <c r="R42" s="22">
        <f t="shared" si="13"/>
        <v>0</v>
      </c>
      <c r="S42" s="21">
        <f t="shared" si="13"/>
        <v>0</v>
      </c>
      <c r="T42" s="21">
        <f t="shared" si="13"/>
        <v>0</v>
      </c>
      <c r="U42" s="21">
        <f t="shared" si="13"/>
        <v>0</v>
      </c>
      <c r="V42" s="22">
        <f t="shared" si="13"/>
        <v>0</v>
      </c>
      <c r="W42" s="21">
        <f t="shared" si="13"/>
        <v>0</v>
      </c>
      <c r="X42" s="21">
        <f t="shared" si="13"/>
        <v>0</v>
      </c>
      <c r="Y42" s="21">
        <f t="shared" si="13"/>
        <v>0</v>
      </c>
      <c r="Z42" s="22">
        <f t="shared" si="13"/>
        <v>0</v>
      </c>
      <c r="AA42" s="21">
        <f t="shared" si="13"/>
        <v>0</v>
      </c>
      <c r="AB42" s="21">
        <f t="shared" si="13"/>
        <v>0</v>
      </c>
      <c r="AC42" s="21">
        <f t="shared" si="13"/>
        <v>0</v>
      </c>
      <c r="AD42" s="22">
        <f t="shared" si="13"/>
        <v>0</v>
      </c>
      <c r="AE42" s="21">
        <f t="shared" si="13"/>
        <v>0</v>
      </c>
      <c r="AF42" s="21">
        <f t="shared" si="13"/>
        <v>0</v>
      </c>
      <c r="AG42" s="21">
        <f t="shared" si="13"/>
        <v>0</v>
      </c>
      <c r="AH42" s="22">
        <f t="shared" si="13"/>
        <v>0</v>
      </c>
      <c r="AI42" s="21">
        <f t="shared" si="13"/>
        <v>0</v>
      </c>
      <c r="AJ42" s="21">
        <f t="shared" si="13"/>
        <v>0</v>
      </c>
      <c r="AK42" s="21">
        <f t="shared" si="13"/>
        <v>0</v>
      </c>
      <c r="AL42" s="22">
        <f t="shared" si="13"/>
        <v>0</v>
      </c>
      <c r="AM42" s="21">
        <f t="shared" si="13"/>
        <v>0</v>
      </c>
      <c r="AN42" s="21">
        <f t="shared" si="13"/>
        <v>0</v>
      </c>
      <c r="AO42" s="21">
        <f t="shared" si="13"/>
        <v>0</v>
      </c>
      <c r="AP42" s="22">
        <f t="shared" si="13"/>
        <v>0</v>
      </c>
      <c r="AQ42" s="21">
        <f t="shared" si="13"/>
        <v>0</v>
      </c>
      <c r="AR42" s="21">
        <f t="shared" si="13"/>
        <v>0</v>
      </c>
      <c r="AS42" s="21">
        <f t="shared" si="13"/>
        <v>0</v>
      </c>
      <c r="AT42" s="22">
        <f t="shared" si="13"/>
        <v>0</v>
      </c>
      <c r="AU42" s="23">
        <f t="shared" si="13"/>
        <v>30</v>
      </c>
      <c r="AV42" s="23">
        <f t="shared" si="13"/>
        <v>75</v>
      </c>
      <c r="AW42" s="24">
        <f t="shared" si="13"/>
        <v>3</v>
      </c>
      <c r="AX42" s="25">
        <f>SUM(G42:AT42)-AW42</f>
        <v>30</v>
      </c>
      <c r="AY42" s="16">
        <f>25*AZ42</f>
        <v>75</v>
      </c>
      <c r="AZ42" s="16">
        <f t="shared" si="6"/>
        <v>3</v>
      </c>
      <c r="BA42" s="122"/>
      <c r="BC42" s="102"/>
      <c r="BD42" s="147"/>
    </row>
    <row r="43" spans="1:56" s="163" customFormat="1" ht="20.25" thickBot="1" x14ac:dyDescent="0.3">
      <c r="A43" s="160"/>
      <c r="B43" s="161" t="s">
        <v>48</v>
      </c>
      <c r="C43" s="26"/>
      <c r="D43" s="26"/>
      <c r="E43" s="26"/>
      <c r="F43" s="26"/>
      <c r="G43" s="26">
        <f t="shared" ref="G43:AV43" si="14">SUM(G42+G39+G30)</f>
        <v>40</v>
      </c>
      <c r="H43" s="26">
        <f t="shared" si="14"/>
        <v>80</v>
      </c>
      <c r="I43" s="26">
        <f t="shared" si="14"/>
        <v>0</v>
      </c>
      <c r="J43" s="26">
        <f t="shared" si="14"/>
        <v>9</v>
      </c>
      <c r="K43" s="26">
        <f t="shared" si="14"/>
        <v>40</v>
      </c>
      <c r="L43" s="26">
        <f t="shared" si="14"/>
        <v>80</v>
      </c>
      <c r="M43" s="26">
        <f t="shared" si="14"/>
        <v>0</v>
      </c>
      <c r="N43" s="26">
        <f t="shared" si="14"/>
        <v>11</v>
      </c>
      <c r="O43" s="26">
        <f t="shared" si="14"/>
        <v>10</v>
      </c>
      <c r="P43" s="26">
        <f t="shared" si="14"/>
        <v>30</v>
      </c>
      <c r="Q43" s="26">
        <f t="shared" si="14"/>
        <v>0</v>
      </c>
      <c r="R43" s="26">
        <f t="shared" si="14"/>
        <v>4</v>
      </c>
      <c r="S43" s="26">
        <f t="shared" si="14"/>
        <v>0</v>
      </c>
      <c r="T43" s="26">
        <f t="shared" si="14"/>
        <v>0</v>
      </c>
      <c r="U43" s="26">
        <f t="shared" si="14"/>
        <v>0</v>
      </c>
      <c r="V43" s="26">
        <f t="shared" si="14"/>
        <v>0</v>
      </c>
      <c r="W43" s="26">
        <f t="shared" si="14"/>
        <v>0</v>
      </c>
      <c r="X43" s="26">
        <f t="shared" si="14"/>
        <v>0</v>
      </c>
      <c r="Y43" s="26">
        <f t="shared" si="14"/>
        <v>0</v>
      </c>
      <c r="Z43" s="26">
        <f t="shared" si="14"/>
        <v>0</v>
      </c>
      <c r="AA43" s="26">
        <f t="shared" si="14"/>
        <v>15</v>
      </c>
      <c r="AB43" s="26">
        <f t="shared" si="14"/>
        <v>0</v>
      </c>
      <c r="AC43" s="26">
        <f t="shared" si="14"/>
        <v>0</v>
      </c>
      <c r="AD43" s="26">
        <f t="shared" si="14"/>
        <v>1</v>
      </c>
      <c r="AE43" s="26">
        <f t="shared" si="14"/>
        <v>10</v>
      </c>
      <c r="AF43" s="26">
        <f t="shared" si="14"/>
        <v>10</v>
      </c>
      <c r="AG43" s="26">
        <f t="shared" si="14"/>
        <v>0</v>
      </c>
      <c r="AH43" s="26">
        <f t="shared" si="14"/>
        <v>2</v>
      </c>
      <c r="AI43" s="26">
        <f t="shared" si="14"/>
        <v>0</v>
      </c>
      <c r="AJ43" s="26">
        <f t="shared" si="14"/>
        <v>0</v>
      </c>
      <c r="AK43" s="26">
        <f t="shared" si="14"/>
        <v>0</v>
      </c>
      <c r="AL43" s="26">
        <f t="shared" si="14"/>
        <v>0</v>
      </c>
      <c r="AM43" s="26">
        <f t="shared" si="14"/>
        <v>0</v>
      </c>
      <c r="AN43" s="26">
        <f t="shared" si="14"/>
        <v>0</v>
      </c>
      <c r="AO43" s="26">
        <f t="shared" si="14"/>
        <v>0</v>
      </c>
      <c r="AP43" s="26">
        <f t="shared" si="14"/>
        <v>0</v>
      </c>
      <c r="AQ43" s="26">
        <f t="shared" si="14"/>
        <v>0</v>
      </c>
      <c r="AR43" s="26">
        <f t="shared" si="14"/>
        <v>0</v>
      </c>
      <c r="AS43" s="26">
        <f t="shared" si="14"/>
        <v>0</v>
      </c>
      <c r="AT43" s="26">
        <f t="shared" si="14"/>
        <v>0</v>
      </c>
      <c r="AU43" s="27">
        <f t="shared" si="14"/>
        <v>315</v>
      </c>
      <c r="AV43" s="27">
        <f t="shared" si="14"/>
        <v>675</v>
      </c>
      <c r="AW43" s="28">
        <f>AW42+AW39+AW30</f>
        <v>27</v>
      </c>
      <c r="AX43" s="29">
        <f>SUM(G43:AT43)-AW43</f>
        <v>315</v>
      </c>
      <c r="AY43" s="30">
        <f>25*AZ43</f>
        <v>675</v>
      </c>
      <c r="AZ43" s="30">
        <f t="shared" si="6"/>
        <v>27</v>
      </c>
      <c r="BA43" s="132"/>
      <c r="BB43" s="76"/>
      <c r="BC43" s="102"/>
      <c r="BD43" s="162"/>
    </row>
    <row r="44" spans="1:56" ht="20.25" thickBot="1" x14ac:dyDescent="0.3">
      <c r="A44" s="334" t="s">
        <v>49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35"/>
      <c r="L44" s="335"/>
      <c r="M44" s="335"/>
      <c r="N44" s="335"/>
      <c r="O44" s="335"/>
      <c r="P44" s="335"/>
      <c r="Q44" s="335"/>
      <c r="R44" s="335"/>
      <c r="S44" s="335"/>
      <c r="T44" s="335"/>
      <c r="U44" s="335"/>
      <c r="V44" s="335"/>
      <c r="W44" s="335"/>
      <c r="X44" s="335"/>
      <c r="Y44" s="335"/>
      <c r="Z44" s="335"/>
      <c r="AA44" s="335"/>
      <c r="AB44" s="335"/>
      <c r="AC44" s="335"/>
      <c r="AD44" s="335"/>
      <c r="AE44" s="335"/>
      <c r="AF44" s="335"/>
      <c r="AG44" s="335"/>
      <c r="AH44" s="335"/>
      <c r="AI44" s="335"/>
      <c r="AJ44" s="335"/>
      <c r="AK44" s="335"/>
      <c r="AL44" s="335"/>
      <c r="AM44" s="335"/>
      <c r="AN44" s="335"/>
      <c r="AO44" s="335"/>
      <c r="AP44" s="335"/>
      <c r="AQ44" s="335"/>
      <c r="AR44" s="335"/>
      <c r="AS44" s="335"/>
      <c r="AT44" s="335"/>
      <c r="AU44" s="335"/>
      <c r="AV44" s="335"/>
      <c r="AW44" s="336"/>
      <c r="AX44" s="113"/>
      <c r="AY44" s="113"/>
      <c r="AZ44" s="113"/>
      <c r="BA44" s="114"/>
      <c r="BB44" s="135"/>
      <c r="BC44" s="102"/>
    </row>
    <row r="45" spans="1:56" x14ac:dyDescent="0.25">
      <c r="A45" s="340" t="s">
        <v>50</v>
      </c>
      <c r="B45" s="341"/>
      <c r="C45" s="341"/>
      <c r="D45" s="341"/>
      <c r="E45" s="341"/>
      <c r="F45" s="341"/>
      <c r="G45" s="341"/>
      <c r="H45" s="341"/>
      <c r="I45" s="341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41"/>
      <c r="U45" s="341"/>
      <c r="V45" s="341"/>
      <c r="W45" s="341"/>
      <c r="X45" s="341"/>
      <c r="Y45" s="341"/>
      <c r="Z45" s="341"/>
      <c r="AA45" s="341"/>
      <c r="AB45" s="341"/>
      <c r="AC45" s="341"/>
      <c r="AD45" s="341"/>
      <c r="AE45" s="341"/>
      <c r="AF45" s="341"/>
      <c r="AG45" s="341"/>
      <c r="AH45" s="341"/>
      <c r="AI45" s="341"/>
      <c r="AJ45" s="341"/>
      <c r="AK45" s="341"/>
      <c r="AL45" s="341"/>
      <c r="AM45" s="341"/>
      <c r="AN45" s="341"/>
      <c r="AO45" s="341"/>
      <c r="AP45" s="341"/>
      <c r="AQ45" s="341"/>
      <c r="AR45" s="341"/>
      <c r="AS45" s="341"/>
      <c r="AT45" s="341"/>
      <c r="AU45" s="341"/>
      <c r="AV45" s="341"/>
      <c r="AW45" s="342"/>
      <c r="AX45" s="113"/>
      <c r="AY45" s="113"/>
      <c r="AZ45" s="113"/>
      <c r="BA45" s="114"/>
      <c r="BB45" s="135"/>
      <c r="BC45" s="102"/>
    </row>
    <row r="46" spans="1:56" ht="30" x14ac:dyDescent="0.25">
      <c r="A46" s="123" t="s">
        <v>32</v>
      </c>
      <c r="B46" s="129" t="s">
        <v>51</v>
      </c>
      <c r="C46" s="117" t="s">
        <v>228</v>
      </c>
      <c r="D46" s="126"/>
      <c r="E46" s="126">
        <v>1</v>
      </c>
      <c r="F46" s="126"/>
      <c r="G46" s="127">
        <v>15</v>
      </c>
      <c r="H46" s="127">
        <v>15</v>
      </c>
      <c r="I46" s="127"/>
      <c r="J46" s="18">
        <v>2</v>
      </c>
      <c r="K46" s="128"/>
      <c r="L46" s="128"/>
      <c r="M46" s="128"/>
      <c r="N46" s="18"/>
      <c r="O46" s="127"/>
      <c r="P46" s="127"/>
      <c r="Q46" s="127"/>
      <c r="R46" s="18"/>
      <c r="S46" s="128"/>
      <c r="T46" s="128"/>
      <c r="U46" s="128"/>
      <c r="V46" s="18"/>
      <c r="W46" s="127"/>
      <c r="X46" s="127"/>
      <c r="Y46" s="127"/>
      <c r="Z46" s="18"/>
      <c r="AA46" s="128"/>
      <c r="AB46" s="128"/>
      <c r="AC46" s="128"/>
      <c r="AD46" s="18"/>
      <c r="AE46" s="127"/>
      <c r="AF46" s="127"/>
      <c r="AG46" s="127"/>
      <c r="AH46" s="18"/>
      <c r="AI46" s="128"/>
      <c r="AJ46" s="128"/>
      <c r="AK46" s="128"/>
      <c r="AL46" s="18"/>
      <c r="AM46" s="127"/>
      <c r="AN46" s="127"/>
      <c r="AO46" s="127"/>
      <c r="AP46" s="18"/>
      <c r="AQ46" s="128"/>
      <c r="AR46" s="128"/>
      <c r="AS46" s="128"/>
      <c r="AT46" s="18"/>
      <c r="AU46" s="19">
        <f>SUM(G46:AT46)-AW46</f>
        <v>30</v>
      </c>
      <c r="AV46" s="19">
        <f>25*AW46</f>
        <v>50</v>
      </c>
      <c r="AW46" s="19">
        <f>SUM(J46+N46+R46+V46+Z46+AD46+AH46+AL46+AP46+AT46)</f>
        <v>2</v>
      </c>
      <c r="AX46" s="6">
        <f>SUM(G46:AT46)-AW46</f>
        <v>30</v>
      </c>
      <c r="AY46" s="6">
        <f>25*AZ46</f>
        <v>50</v>
      </c>
      <c r="AZ46" s="6">
        <f>SUM(AT46+AP46+AL46+AH46+AD46+Z46+V46+R46+N46+J46)</f>
        <v>2</v>
      </c>
      <c r="BA46" s="122"/>
      <c r="BB46" s="135"/>
      <c r="BC46" s="102"/>
    </row>
    <row r="47" spans="1:56" ht="30" x14ac:dyDescent="0.25">
      <c r="A47" s="123" t="s">
        <v>34</v>
      </c>
      <c r="B47" s="149" t="s">
        <v>52</v>
      </c>
      <c r="C47" s="125" t="s">
        <v>229</v>
      </c>
      <c r="D47" s="126"/>
      <c r="E47" s="126">
        <v>1</v>
      </c>
      <c r="F47" s="126"/>
      <c r="G47" s="127">
        <v>15</v>
      </c>
      <c r="H47" s="127">
        <v>15</v>
      </c>
      <c r="I47" s="127"/>
      <c r="J47" s="18">
        <v>2</v>
      </c>
      <c r="K47" s="128"/>
      <c r="L47" s="128"/>
      <c r="M47" s="128"/>
      <c r="N47" s="18"/>
      <c r="O47" s="127"/>
      <c r="P47" s="127"/>
      <c r="Q47" s="127"/>
      <c r="R47" s="18"/>
      <c r="S47" s="128"/>
      <c r="T47" s="128"/>
      <c r="U47" s="128"/>
      <c r="V47" s="18"/>
      <c r="W47" s="127"/>
      <c r="X47" s="127"/>
      <c r="Y47" s="127"/>
      <c r="Z47" s="18"/>
      <c r="AA47" s="128"/>
      <c r="AB47" s="128"/>
      <c r="AC47" s="128"/>
      <c r="AD47" s="18"/>
      <c r="AE47" s="127"/>
      <c r="AF47" s="127"/>
      <c r="AG47" s="127"/>
      <c r="AH47" s="18"/>
      <c r="AI47" s="128"/>
      <c r="AJ47" s="128"/>
      <c r="AK47" s="128"/>
      <c r="AL47" s="18"/>
      <c r="AM47" s="127"/>
      <c r="AN47" s="127"/>
      <c r="AO47" s="127"/>
      <c r="AP47" s="18"/>
      <c r="AQ47" s="128"/>
      <c r="AR47" s="128"/>
      <c r="AS47" s="128"/>
      <c r="AT47" s="18"/>
      <c r="AU47" s="19">
        <f>SUM(G47:AT47)-AW47</f>
        <v>30</v>
      </c>
      <c r="AV47" s="19">
        <f>25*AW47</f>
        <v>50</v>
      </c>
      <c r="AW47" s="19">
        <f>SUM(J47+N47+R47+V47+Z47+AD47+AH47+AL47+AP47+AT47)</f>
        <v>2</v>
      </c>
      <c r="AX47" s="6">
        <f>SUM(G47:AT47)-AW47</f>
        <v>30</v>
      </c>
      <c r="AY47" s="6">
        <f>25*AZ47</f>
        <v>50</v>
      </c>
      <c r="AZ47" s="6">
        <f>SUM(AT47+AP47+AL47+AH47+AD47+Z47+V47+R47+N47+J47)</f>
        <v>2</v>
      </c>
      <c r="BA47" s="122"/>
      <c r="BB47" s="135"/>
      <c r="BC47" s="102"/>
    </row>
    <row r="48" spans="1:56" s="169" customFormat="1" ht="30" x14ac:dyDescent="0.25">
      <c r="A48" s="297" t="s">
        <v>35</v>
      </c>
      <c r="B48" s="136" t="s">
        <v>55</v>
      </c>
      <c r="C48" s="165" t="s">
        <v>230</v>
      </c>
      <c r="D48" s="166"/>
      <c r="E48" s="166">
        <v>1</v>
      </c>
      <c r="F48" s="166">
        <v>1</v>
      </c>
      <c r="G48" s="137">
        <v>10</v>
      </c>
      <c r="H48" s="137">
        <v>15</v>
      </c>
      <c r="I48" s="137">
        <v>5</v>
      </c>
      <c r="J48" s="138">
        <v>2</v>
      </c>
      <c r="K48" s="139"/>
      <c r="L48" s="139"/>
      <c r="M48" s="139"/>
      <c r="N48" s="138"/>
      <c r="O48" s="137"/>
      <c r="P48" s="137"/>
      <c r="Q48" s="137"/>
      <c r="R48" s="138"/>
      <c r="S48" s="139"/>
      <c r="T48" s="139"/>
      <c r="U48" s="139"/>
      <c r="V48" s="138"/>
      <c r="W48" s="137"/>
      <c r="X48" s="137"/>
      <c r="Y48" s="137"/>
      <c r="Z48" s="138"/>
      <c r="AA48" s="139"/>
      <c r="AB48" s="139"/>
      <c r="AC48" s="139"/>
      <c r="AD48" s="138"/>
      <c r="AE48" s="137"/>
      <c r="AF48" s="137"/>
      <c r="AG48" s="137"/>
      <c r="AH48" s="138"/>
      <c r="AI48" s="139"/>
      <c r="AJ48" s="139"/>
      <c r="AK48" s="139"/>
      <c r="AL48" s="138"/>
      <c r="AM48" s="137"/>
      <c r="AN48" s="137"/>
      <c r="AO48" s="137"/>
      <c r="AP48" s="138"/>
      <c r="AQ48" s="139"/>
      <c r="AR48" s="139"/>
      <c r="AS48" s="139"/>
      <c r="AT48" s="138"/>
      <c r="AU48" s="13">
        <f t="shared" ref="AU48:AU68" si="15">SUM(G48:AT48)-AW48</f>
        <v>30</v>
      </c>
      <c r="AV48" s="13">
        <f t="shared" ref="AV48:AV68" si="16">25*AW48</f>
        <v>50</v>
      </c>
      <c r="AW48" s="13">
        <f t="shared" ref="AW48:AW68" si="17">SUM(J48+N48+R48+V48+Z48+AD48+AH48+AL48+AP48+AT48)</f>
        <v>2</v>
      </c>
      <c r="AX48" s="14">
        <f t="shared" ref="AX48:AX68" si="18">SUM(G48:AT48)-AW48</f>
        <v>30</v>
      </c>
      <c r="AY48" s="14">
        <f t="shared" ref="AY48:AY68" si="19">25*AZ48</f>
        <v>50</v>
      </c>
      <c r="AZ48" s="14">
        <f t="shared" ref="AZ48:AZ68" si="20">SUM(AT48+AP48+AL48+AH48+AD48+Z48+V48+R48+N48+J48)</f>
        <v>2</v>
      </c>
      <c r="BA48" s="140"/>
      <c r="BB48" s="167"/>
      <c r="BC48" s="168"/>
    </row>
    <row r="49" spans="1:55" s="169" customFormat="1" ht="30" x14ac:dyDescent="0.25">
      <c r="A49" s="290" t="s">
        <v>36</v>
      </c>
      <c r="B49" s="136" t="s">
        <v>57</v>
      </c>
      <c r="C49" s="165" t="s">
        <v>232</v>
      </c>
      <c r="D49" s="166"/>
      <c r="E49" s="166">
        <v>1</v>
      </c>
      <c r="F49" s="166">
        <v>1</v>
      </c>
      <c r="G49" s="137">
        <v>10</v>
      </c>
      <c r="H49" s="137"/>
      <c r="I49" s="137">
        <v>5</v>
      </c>
      <c r="J49" s="138">
        <v>1</v>
      </c>
      <c r="K49" s="139"/>
      <c r="L49" s="139"/>
      <c r="M49" s="139"/>
      <c r="N49" s="138"/>
      <c r="O49" s="137"/>
      <c r="P49" s="137"/>
      <c r="Q49" s="137"/>
      <c r="R49" s="138"/>
      <c r="S49" s="139"/>
      <c r="T49" s="139"/>
      <c r="U49" s="139"/>
      <c r="V49" s="138"/>
      <c r="W49" s="137"/>
      <c r="X49" s="137"/>
      <c r="Y49" s="137"/>
      <c r="Z49" s="138"/>
      <c r="AA49" s="139"/>
      <c r="AB49" s="139"/>
      <c r="AC49" s="139"/>
      <c r="AD49" s="138"/>
      <c r="AE49" s="137"/>
      <c r="AF49" s="137"/>
      <c r="AG49" s="137"/>
      <c r="AH49" s="138"/>
      <c r="AI49" s="139"/>
      <c r="AJ49" s="139"/>
      <c r="AK49" s="139"/>
      <c r="AL49" s="138"/>
      <c r="AM49" s="137"/>
      <c r="AN49" s="137"/>
      <c r="AO49" s="137"/>
      <c r="AP49" s="138"/>
      <c r="AQ49" s="139"/>
      <c r="AR49" s="139"/>
      <c r="AS49" s="139"/>
      <c r="AT49" s="138"/>
      <c r="AU49" s="13">
        <f t="shared" si="15"/>
        <v>15</v>
      </c>
      <c r="AV49" s="13">
        <f t="shared" si="16"/>
        <v>25</v>
      </c>
      <c r="AW49" s="13">
        <f t="shared" si="17"/>
        <v>1</v>
      </c>
      <c r="AX49" s="14">
        <f t="shared" si="18"/>
        <v>15</v>
      </c>
      <c r="AY49" s="14">
        <f t="shared" si="19"/>
        <v>25</v>
      </c>
      <c r="AZ49" s="14">
        <f t="shared" si="20"/>
        <v>1</v>
      </c>
      <c r="BA49" s="140"/>
      <c r="BB49" s="167"/>
      <c r="BC49" s="168"/>
    </row>
    <row r="50" spans="1:55" ht="45" x14ac:dyDescent="0.25">
      <c r="A50" s="297" t="s">
        <v>38</v>
      </c>
      <c r="B50" s="315" t="s">
        <v>83</v>
      </c>
      <c r="C50" s="125" t="s">
        <v>231</v>
      </c>
      <c r="D50" s="126"/>
      <c r="E50" s="126">
        <v>1</v>
      </c>
      <c r="F50" s="126"/>
      <c r="G50" s="127"/>
      <c r="H50" s="127">
        <v>15</v>
      </c>
      <c r="I50" s="127"/>
      <c r="J50" s="18">
        <v>1</v>
      </c>
      <c r="K50" s="128"/>
      <c r="L50" s="128"/>
      <c r="M50" s="128"/>
      <c r="N50" s="18"/>
      <c r="O50" s="127"/>
      <c r="P50" s="127"/>
      <c r="Q50" s="127"/>
      <c r="R50" s="18"/>
      <c r="S50" s="128"/>
      <c r="T50" s="128"/>
      <c r="U50" s="128"/>
      <c r="W50" s="127"/>
      <c r="X50" s="127"/>
      <c r="Y50" s="127"/>
      <c r="Z50" s="18"/>
      <c r="AA50" s="128"/>
      <c r="AB50" s="128"/>
      <c r="AC50" s="128"/>
      <c r="AD50" s="18"/>
      <c r="AE50" s="127"/>
      <c r="AF50" s="127"/>
      <c r="AG50" s="127"/>
      <c r="AH50" s="18"/>
      <c r="AI50" s="128"/>
      <c r="AJ50" s="128"/>
      <c r="AK50" s="128"/>
      <c r="AL50" s="18"/>
      <c r="AM50" s="127"/>
      <c r="AN50" s="127"/>
      <c r="AO50" s="127"/>
      <c r="AP50" s="18"/>
      <c r="AQ50" s="128"/>
      <c r="AR50" s="128"/>
      <c r="AS50" s="128"/>
      <c r="AT50" s="18"/>
      <c r="AU50" s="19">
        <f>SUM(G50:AT50)-AW50</f>
        <v>15</v>
      </c>
      <c r="AV50" s="19">
        <f>25*AW50</f>
        <v>25</v>
      </c>
      <c r="AW50" s="19">
        <f>SUM(J50+N50+R50+V50+Z50+AD50+AH50+AL50+AP50+AT50)</f>
        <v>1</v>
      </c>
      <c r="AX50" s="6">
        <f>SUM(G50:AT50)-AW50</f>
        <v>15</v>
      </c>
      <c r="AY50" s="6">
        <f>25*AZ50</f>
        <v>25</v>
      </c>
      <c r="AZ50" s="6">
        <f>SUM(AT50+AP50+AL50+AH50+AD50+Z50+V50+R50+N50+J50)</f>
        <v>1</v>
      </c>
      <c r="BA50" s="122"/>
      <c r="BB50" s="135"/>
      <c r="BC50" s="102"/>
    </row>
    <row r="51" spans="1:55" ht="30" x14ac:dyDescent="0.25">
      <c r="A51" s="123" t="s">
        <v>40</v>
      </c>
      <c r="B51" s="173" t="s">
        <v>53</v>
      </c>
      <c r="C51" s="125" t="s">
        <v>235</v>
      </c>
      <c r="D51" s="126"/>
      <c r="E51" s="126">
        <v>2</v>
      </c>
      <c r="F51" s="126"/>
      <c r="G51" s="127"/>
      <c r="H51" s="127"/>
      <c r="I51" s="127"/>
      <c r="J51" s="18"/>
      <c r="K51" s="128">
        <v>15</v>
      </c>
      <c r="L51" s="128">
        <v>15</v>
      </c>
      <c r="M51" s="128"/>
      <c r="N51" s="18">
        <v>2</v>
      </c>
      <c r="O51" s="127"/>
      <c r="P51" s="127"/>
      <c r="Q51" s="127"/>
      <c r="R51" s="18"/>
      <c r="S51" s="128"/>
      <c r="T51" s="128"/>
      <c r="U51" s="128"/>
      <c r="V51" s="18"/>
      <c r="W51" s="127"/>
      <c r="X51" s="127"/>
      <c r="Y51" s="127"/>
      <c r="Z51" s="18"/>
      <c r="AA51" s="128"/>
      <c r="AB51" s="128"/>
      <c r="AC51" s="128"/>
      <c r="AD51" s="18"/>
      <c r="AE51" s="127"/>
      <c r="AF51" s="127"/>
      <c r="AG51" s="127"/>
      <c r="AH51" s="18"/>
      <c r="AI51" s="128"/>
      <c r="AJ51" s="128"/>
      <c r="AK51" s="128"/>
      <c r="AL51" s="18"/>
      <c r="AM51" s="127"/>
      <c r="AN51" s="127"/>
      <c r="AO51" s="127"/>
      <c r="AP51" s="18"/>
      <c r="AQ51" s="128"/>
      <c r="AR51" s="128"/>
      <c r="AS51" s="128"/>
      <c r="AT51" s="18"/>
      <c r="AU51" s="19">
        <f>SUM(G51:AT51)-AW51</f>
        <v>30</v>
      </c>
      <c r="AV51" s="19">
        <f>25*AW51</f>
        <v>50</v>
      </c>
      <c r="AW51" s="19">
        <f>SUM(J51+N51+R51+V51+Z51+AD51+AH51+AL51+AP51+AT51)</f>
        <v>2</v>
      </c>
      <c r="AX51" s="6">
        <f>SUM(G51:AT51)-AW51</f>
        <v>30</v>
      </c>
      <c r="AY51" s="6">
        <f>25*AZ51</f>
        <v>50</v>
      </c>
      <c r="AZ51" s="6">
        <f>SUM(AT51+AP51+AL51+AH51+AD51+Z51+V51+R51+N51+J51)</f>
        <v>2</v>
      </c>
      <c r="BA51" s="122"/>
      <c r="BB51" s="135"/>
      <c r="BC51" s="102"/>
    </row>
    <row r="52" spans="1:55" ht="30" x14ac:dyDescent="0.25">
      <c r="A52" s="123" t="s">
        <v>46</v>
      </c>
      <c r="B52" s="173" t="s">
        <v>56</v>
      </c>
      <c r="C52" s="125" t="s">
        <v>236</v>
      </c>
      <c r="D52" s="126"/>
      <c r="E52" s="126">
        <v>2</v>
      </c>
      <c r="F52" s="126"/>
      <c r="G52" s="127"/>
      <c r="H52" s="127"/>
      <c r="I52" s="127"/>
      <c r="J52" s="18"/>
      <c r="K52" s="128">
        <v>15</v>
      </c>
      <c r="L52" s="128">
        <v>15</v>
      </c>
      <c r="M52" s="128"/>
      <c r="N52" s="18">
        <v>2</v>
      </c>
      <c r="O52" s="127"/>
      <c r="P52" s="127"/>
      <c r="Q52" s="127"/>
      <c r="R52" s="18"/>
      <c r="S52" s="128"/>
      <c r="T52" s="128"/>
      <c r="U52" s="128"/>
      <c r="V52" s="18"/>
      <c r="W52" s="127"/>
      <c r="X52" s="127"/>
      <c r="Y52" s="127"/>
      <c r="Z52" s="18"/>
      <c r="AA52" s="128"/>
      <c r="AB52" s="128"/>
      <c r="AC52" s="128"/>
      <c r="AD52" s="18"/>
      <c r="AE52" s="127"/>
      <c r="AF52" s="127"/>
      <c r="AG52" s="127"/>
      <c r="AH52" s="18"/>
      <c r="AI52" s="128"/>
      <c r="AJ52" s="128"/>
      <c r="AK52" s="128"/>
      <c r="AL52" s="18"/>
      <c r="AM52" s="127"/>
      <c r="AN52" s="127"/>
      <c r="AO52" s="127"/>
      <c r="AP52" s="18"/>
      <c r="AQ52" s="128"/>
      <c r="AR52" s="128"/>
      <c r="AS52" s="128"/>
      <c r="AT52" s="18"/>
      <c r="AU52" s="19">
        <f>SUM(G52:AT52)-AW52</f>
        <v>30</v>
      </c>
      <c r="AV52" s="19">
        <f>25*AW52</f>
        <v>50</v>
      </c>
      <c r="AW52" s="19">
        <f>SUM(J52+N52+R52+V52+Z52+AD52+AH52+AL52+AP52+AT52)</f>
        <v>2</v>
      </c>
      <c r="AX52" s="6">
        <f>SUM(G52:AT52)-AW52</f>
        <v>30</v>
      </c>
      <c r="AY52" s="6">
        <f>25*AZ52</f>
        <v>50</v>
      </c>
      <c r="AZ52" s="6">
        <f>SUM(AT52+AP52+AL52+AH52+AD52+Z52+V52+R52+N52+J52)</f>
        <v>2</v>
      </c>
      <c r="BA52" s="122"/>
      <c r="BB52" s="135"/>
      <c r="BC52" s="102"/>
    </row>
    <row r="53" spans="1:55" ht="30" x14ac:dyDescent="0.25">
      <c r="A53" s="123" t="s">
        <v>58</v>
      </c>
      <c r="B53" s="149" t="s">
        <v>65</v>
      </c>
      <c r="C53" s="117" t="s">
        <v>234</v>
      </c>
      <c r="D53" s="126"/>
      <c r="E53" s="126">
        <v>2</v>
      </c>
      <c r="F53" s="126"/>
      <c r="G53" s="127"/>
      <c r="H53" s="127"/>
      <c r="I53" s="127"/>
      <c r="J53" s="18"/>
      <c r="K53" s="128"/>
      <c r="L53" s="128">
        <v>30</v>
      </c>
      <c r="M53" s="128"/>
      <c r="N53" s="18">
        <v>4</v>
      </c>
      <c r="O53" s="127"/>
      <c r="P53" s="127"/>
      <c r="Q53" s="127"/>
      <c r="R53" s="18"/>
      <c r="S53" s="128"/>
      <c r="T53" s="128"/>
      <c r="U53" s="128"/>
      <c r="V53" s="18"/>
      <c r="W53" s="127"/>
      <c r="X53" s="127"/>
      <c r="Y53" s="127"/>
      <c r="Z53" s="18"/>
      <c r="AA53" s="128"/>
      <c r="AB53" s="128"/>
      <c r="AC53" s="128"/>
      <c r="AD53" s="18"/>
      <c r="AE53" s="127"/>
      <c r="AF53" s="127"/>
      <c r="AG53" s="127"/>
      <c r="AH53" s="18"/>
      <c r="AI53" s="128"/>
      <c r="AJ53" s="128"/>
      <c r="AK53" s="128"/>
      <c r="AL53" s="18"/>
      <c r="AM53" s="127"/>
      <c r="AN53" s="127"/>
      <c r="AO53" s="127"/>
      <c r="AP53" s="18"/>
      <c r="AQ53" s="128"/>
      <c r="AR53" s="128"/>
      <c r="AS53" s="128"/>
      <c r="AT53" s="18"/>
      <c r="AU53" s="19">
        <f t="shared" si="15"/>
        <v>30</v>
      </c>
      <c r="AV53" s="19">
        <f t="shared" si="16"/>
        <v>100</v>
      </c>
      <c r="AW53" s="19">
        <f t="shared" si="17"/>
        <v>4</v>
      </c>
      <c r="AX53" s="6">
        <f t="shared" si="18"/>
        <v>30</v>
      </c>
      <c r="AY53" s="6">
        <f t="shared" si="19"/>
        <v>100</v>
      </c>
      <c r="AZ53" s="6">
        <f t="shared" si="20"/>
        <v>4</v>
      </c>
      <c r="BA53" s="122"/>
      <c r="BB53" s="135"/>
      <c r="BC53" s="102"/>
    </row>
    <row r="54" spans="1:55" ht="45" x14ac:dyDescent="0.25">
      <c r="A54" s="123" t="s">
        <v>60</v>
      </c>
      <c r="B54" s="149" t="s">
        <v>69</v>
      </c>
      <c r="C54" s="125" t="s">
        <v>238</v>
      </c>
      <c r="D54" s="126"/>
      <c r="E54" s="126">
        <v>2</v>
      </c>
      <c r="F54" s="126"/>
      <c r="G54" s="127"/>
      <c r="H54" s="127"/>
      <c r="I54" s="127"/>
      <c r="J54" s="18"/>
      <c r="K54" s="128"/>
      <c r="L54" s="128">
        <v>15</v>
      </c>
      <c r="M54" s="128"/>
      <c r="N54" s="18">
        <v>1</v>
      </c>
      <c r="O54" s="127"/>
      <c r="P54" s="127"/>
      <c r="Q54" s="127"/>
      <c r="R54" s="18"/>
      <c r="S54" s="128"/>
      <c r="T54" s="128"/>
      <c r="U54" s="128"/>
      <c r="V54" s="18"/>
      <c r="W54" s="127"/>
      <c r="X54" s="127"/>
      <c r="Y54" s="127"/>
      <c r="Z54" s="18"/>
      <c r="AA54" s="128"/>
      <c r="AB54" s="128"/>
      <c r="AC54" s="128"/>
      <c r="AD54" s="18"/>
      <c r="AE54" s="127"/>
      <c r="AF54" s="127"/>
      <c r="AG54" s="127"/>
      <c r="AH54" s="18"/>
      <c r="AI54" s="128"/>
      <c r="AJ54" s="128"/>
      <c r="AK54" s="128"/>
      <c r="AL54" s="18"/>
      <c r="AM54" s="127"/>
      <c r="AN54" s="127"/>
      <c r="AO54" s="127"/>
      <c r="AP54" s="18"/>
      <c r="AQ54" s="128"/>
      <c r="AR54" s="128"/>
      <c r="AS54" s="128"/>
      <c r="AT54" s="18"/>
      <c r="AU54" s="19">
        <f t="shared" si="15"/>
        <v>15</v>
      </c>
      <c r="AV54" s="19">
        <f t="shared" si="16"/>
        <v>25</v>
      </c>
      <c r="AW54" s="19">
        <f t="shared" si="17"/>
        <v>1</v>
      </c>
      <c r="AX54" s="6">
        <f t="shared" si="18"/>
        <v>15</v>
      </c>
      <c r="AY54" s="6">
        <f t="shared" si="19"/>
        <v>25</v>
      </c>
      <c r="AZ54" s="6">
        <f t="shared" si="20"/>
        <v>1</v>
      </c>
      <c r="BA54" s="122"/>
      <c r="BB54" s="135"/>
      <c r="BC54" s="102"/>
    </row>
    <row r="55" spans="1:55" ht="30" x14ac:dyDescent="0.25">
      <c r="A55" s="123" t="s">
        <v>62</v>
      </c>
      <c r="B55" s="315" t="s">
        <v>86</v>
      </c>
      <c r="C55" s="125" t="s">
        <v>240</v>
      </c>
      <c r="D55" s="126"/>
      <c r="E55" s="126">
        <v>2</v>
      </c>
      <c r="F55" s="126"/>
      <c r="G55" s="127"/>
      <c r="H55" s="127"/>
      <c r="I55" s="127"/>
      <c r="J55" s="18"/>
      <c r="K55" s="128"/>
      <c r="L55" s="128">
        <v>20</v>
      </c>
      <c r="M55" s="128"/>
      <c r="N55" s="18">
        <v>2</v>
      </c>
      <c r="O55" s="127"/>
      <c r="P55" s="174"/>
      <c r="Q55" s="127"/>
      <c r="S55" s="128"/>
      <c r="T55" s="128"/>
      <c r="U55" s="128"/>
      <c r="V55" s="18"/>
      <c r="W55" s="127"/>
      <c r="X55" s="127"/>
      <c r="Y55" s="127"/>
      <c r="Z55" s="18"/>
      <c r="AA55" s="128"/>
      <c r="AB55" s="128"/>
      <c r="AC55" s="128"/>
      <c r="AD55" s="18"/>
      <c r="AE55" s="127"/>
      <c r="AF55" s="127"/>
      <c r="AG55" s="127"/>
      <c r="AH55" s="18"/>
      <c r="AI55" s="128"/>
      <c r="AJ55" s="128"/>
      <c r="AK55" s="128"/>
      <c r="AL55" s="18"/>
      <c r="AM55" s="127"/>
      <c r="AN55" s="127"/>
      <c r="AO55" s="127"/>
      <c r="AP55" s="18"/>
      <c r="AQ55" s="128"/>
      <c r="AR55" s="128"/>
      <c r="AS55" s="128"/>
      <c r="AT55" s="18"/>
      <c r="AU55" s="19">
        <f>SUM(G55:AT55)-AW55</f>
        <v>20</v>
      </c>
      <c r="AV55" s="19">
        <f>25*AW55</f>
        <v>50</v>
      </c>
      <c r="AW55" s="19">
        <f>SUM(J55+N55+R55+V55+Z55+AD55+AH55+AL55+AP55+AT55)</f>
        <v>2</v>
      </c>
      <c r="AX55" s="6">
        <f>SUM(G55:AT55)-AW55</f>
        <v>20</v>
      </c>
      <c r="AY55" s="6">
        <f>25*AZ55</f>
        <v>50</v>
      </c>
      <c r="AZ55" s="6">
        <f>SUM(AT55+AP55+AL55+AH55+AD55+Z55+V55+R55+N55+J55)</f>
        <v>2</v>
      </c>
      <c r="BA55" s="122"/>
      <c r="BB55" s="135"/>
      <c r="BC55" s="102"/>
    </row>
    <row r="56" spans="1:55" ht="45" x14ac:dyDescent="0.25">
      <c r="A56" s="123" t="s">
        <v>63</v>
      </c>
      <c r="B56" s="173" t="s">
        <v>71</v>
      </c>
      <c r="C56" s="125" t="s">
        <v>239</v>
      </c>
      <c r="D56" s="126"/>
      <c r="E56" s="126">
        <v>2</v>
      </c>
      <c r="F56" s="126"/>
      <c r="G56" s="127"/>
      <c r="H56" s="127"/>
      <c r="I56" s="127"/>
      <c r="J56" s="18"/>
      <c r="K56" s="128"/>
      <c r="L56" s="128">
        <v>15</v>
      </c>
      <c r="M56" s="128"/>
      <c r="N56" s="18">
        <v>1</v>
      </c>
      <c r="O56" s="127"/>
      <c r="P56" s="127"/>
      <c r="Q56" s="127"/>
      <c r="R56" s="18"/>
      <c r="S56" s="128"/>
      <c r="T56" s="128"/>
      <c r="U56" s="128"/>
      <c r="V56" s="18"/>
      <c r="W56" s="127"/>
      <c r="X56" s="127"/>
      <c r="Y56" s="127"/>
      <c r="Z56" s="18"/>
      <c r="AA56" s="128"/>
      <c r="AB56" s="128"/>
      <c r="AC56" s="128"/>
      <c r="AD56" s="18"/>
      <c r="AE56" s="127"/>
      <c r="AF56" s="127"/>
      <c r="AG56" s="127"/>
      <c r="AH56" s="18"/>
      <c r="AI56" s="128"/>
      <c r="AJ56" s="128"/>
      <c r="AK56" s="128"/>
      <c r="AL56" s="18"/>
      <c r="AM56" s="127"/>
      <c r="AN56" s="127"/>
      <c r="AO56" s="127"/>
      <c r="AP56" s="18"/>
      <c r="AQ56" s="128"/>
      <c r="AR56" s="128"/>
      <c r="AS56" s="128"/>
      <c r="AT56" s="18"/>
      <c r="AU56" s="19">
        <f t="shared" si="15"/>
        <v>15</v>
      </c>
      <c r="AV56" s="19">
        <f t="shared" si="16"/>
        <v>25</v>
      </c>
      <c r="AW56" s="19">
        <f t="shared" si="17"/>
        <v>1</v>
      </c>
      <c r="AX56" s="6">
        <f t="shared" si="18"/>
        <v>15</v>
      </c>
      <c r="AY56" s="6">
        <f t="shared" si="19"/>
        <v>25</v>
      </c>
      <c r="AZ56" s="6">
        <f t="shared" si="20"/>
        <v>1</v>
      </c>
      <c r="BA56" s="122"/>
      <c r="BB56" s="135"/>
      <c r="BC56" s="102"/>
    </row>
    <row r="57" spans="1:55" ht="30" x14ac:dyDescent="0.25">
      <c r="A57" s="123" t="s">
        <v>64</v>
      </c>
      <c r="B57" s="149" t="s">
        <v>54</v>
      </c>
      <c r="C57" s="125" t="s">
        <v>241</v>
      </c>
      <c r="D57" s="126"/>
      <c r="E57" s="126">
        <v>3</v>
      </c>
      <c r="F57" s="126"/>
      <c r="G57" s="127"/>
      <c r="H57" s="127"/>
      <c r="I57" s="127"/>
      <c r="J57" s="18"/>
      <c r="K57" s="128"/>
      <c r="L57" s="128"/>
      <c r="M57" s="128"/>
      <c r="N57" s="18"/>
      <c r="O57" s="127">
        <v>15</v>
      </c>
      <c r="P57" s="127"/>
      <c r="Q57" s="127"/>
      <c r="R57" s="18">
        <v>1</v>
      </c>
      <c r="S57" s="128"/>
      <c r="T57" s="128"/>
      <c r="U57" s="128"/>
      <c r="V57" s="18"/>
      <c r="W57" s="127"/>
      <c r="X57" s="127"/>
      <c r="Y57" s="127"/>
      <c r="Z57" s="18"/>
      <c r="AA57" s="128"/>
      <c r="AB57" s="128"/>
      <c r="AC57" s="128"/>
      <c r="AD57" s="18"/>
      <c r="AE57" s="127"/>
      <c r="AF57" s="127"/>
      <c r="AG57" s="127"/>
      <c r="AH57" s="18"/>
      <c r="AI57" s="128"/>
      <c r="AJ57" s="128"/>
      <c r="AK57" s="128"/>
      <c r="AL57" s="18"/>
      <c r="AM57" s="127"/>
      <c r="AN57" s="127"/>
      <c r="AO57" s="127"/>
      <c r="AP57" s="18"/>
      <c r="AQ57" s="128"/>
      <c r="AR57" s="128"/>
      <c r="AS57" s="128"/>
      <c r="AT57" s="18"/>
      <c r="AU57" s="19">
        <f t="shared" si="15"/>
        <v>15</v>
      </c>
      <c r="AV57" s="19">
        <f t="shared" si="16"/>
        <v>25</v>
      </c>
      <c r="AW57" s="19">
        <f t="shared" si="17"/>
        <v>1</v>
      </c>
      <c r="AX57" s="6">
        <f t="shared" si="18"/>
        <v>15</v>
      </c>
      <c r="AY57" s="6">
        <f t="shared" si="19"/>
        <v>25</v>
      </c>
      <c r="AZ57" s="6">
        <f t="shared" si="20"/>
        <v>1</v>
      </c>
      <c r="BA57" s="122"/>
      <c r="BB57" s="135"/>
      <c r="BC57" s="102"/>
    </row>
    <row r="58" spans="1:55" ht="45" x14ac:dyDescent="0.25">
      <c r="A58" s="123" t="s">
        <v>66</v>
      </c>
      <c r="B58" s="173" t="s">
        <v>403</v>
      </c>
      <c r="C58" s="125" t="s">
        <v>242</v>
      </c>
      <c r="D58" s="126"/>
      <c r="E58" s="126">
        <v>3</v>
      </c>
      <c r="F58" s="126"/>
      <c r="G58" s="127"/>
      <c r="H58" s="127"/>
      <c r="I58" s="127"/>
      <c r="J58" s="18"/>
      <c r="K58" s="128"/>
      <c r="L58" s="128"/>
      <c r="M58" s="128"/>
      <c r="N58" s="18"/>
      <c r="O58" s="127"/>
      <c r="P58" s="127">
        <v>15</v>
      </c>
      <c r="Q58" s="127"/>
      <c r="R58" s="18">
        <v>1</v>
      </c>
      <c r="S58" s="128"/>
      <c r="T58" s="128"/>
      <c r="U58" s="128"/>
      <c r="V58" s="18"/>
      <c r="W58" s="127"/>
      <c r="X58" s="127"/>
      <c r="Y58" s="127"/>
      <c r="Z58" s="18"/>
      <c r="AA58" s="128"/>
      <c r="AB58" s="128"/>
      <c r="AC58" s="128"/>
      <c r="AD58" s="18"/>
      <c r="AE58" s="127"/>
      <c r="AF58" s="127"/>
      <c r="AG58" s="127"/>
      <c r="AH58" s="18"/>
      <c r="AI58" s="128"/>
      <c r="AJ58" s="128"/>
      <c r="AK58" s="128"/>
      <c r="AL58" s="18"/>
      <c r="AM58" s="127"/>
      <c r="AN58" s="127"/>
      <c r="AO58" s="127"/>
      <c r="AP58" s="18"/>
      <c r="AQ58" s="128"/>
      <c r="AR58" s="128"/>
      <c r="AS58" s="128"/>
      <c r="AT58" s="18"/>
      <c r="AU58" s="19">
        <f t="shared" si="15"/>
        <v>15</v>
      </c>
      <c r="AV58" s="19">
        <f t="shared" si="16"/>
        <v>25</v>
      </c>
      <c r="AW58" s="19">
        <f t="shared" si="17"/>
        <v>1</v>
      </c>
      <c r="AX58" s="6">
        <f t="shared" si="18"/>
        <v>15</v>
      </c>
      <c r="AY58" s="6">
        <f t="shared" si="19"/>
        <v>25</v>
      </c>
      <c r="AZ58" s="6">
        <f t="shared" si="20"/>
        <v>1</v>
      </c>
      <c r="BA58" s="122"/>
      <c r="BB58" s="135"/>
      <c r="BC58" s="102"/>
    </row>
    <row r="59" spans="1:55" ht="45" x14ac:dyDescent="0.25">
      <c r="A59" s="123" t="s">
        <v>68</v>
      </c>
      <c r="B59" s="173" t="s">
        <v>337</v>
      </c>
      <c r="C59" s="125" t="s">
        <v>245</v>
      </c>
      <c r="D59" s="126">
        <v>4</v>
      </c>
      <c r="E59" s="126">
        <v>4</v>
      </c>
      <c r="F59" s="126"/>
      <c r="G59" s="127"/>
      <c r="H59" s="127"/>
      <c r="I59" s="127"/>
      <c r="J59" s="18"/>
      <c r="K59" s="128"/>
      <c r="L59" s="128"/>
      <c r="M59" s="128"/>
      <c r="N59" s="18"/>
      <c r="O59" s="127"/>
      <c r="P59" s="175"/>
      <c r="Q59" s="127"/>
      <c r="R59" s="176"/>
      <c r="S59" s="128">
        <v>15</v>
      </c>
      <c r="T59" s="128">
        <v>30</v>
      </c>
      <c r="U59" s="128"/>
      <c r="V59" s="18">
        <v>4</v>
      </c>
      <c r="W59" s="127"/>
      <c r="X59" s="127"/>
      <c r="Y59" s="127"/>
      <c r="Z59" s="18"/>
      <c r="AA59" s="128"/>
      <c r="AB59" s="128"/>
      <c r="AC59" s="128"/>
      <c r="AD59" s="18"/>
      <c r="AE59" s="127"/>
      <c r="AF59" s="127"/>
      <c r="AG59" s="127"/>
      <c r="AH59" s="18"/>
      <c r="AI59" s="128"/>
      <c r="AJ59" s="128"/>
      <c r="AK59" s="128"/>
      <c r="AL59" s="18"/>
      <c r="AM59" s="127"/>
      <c r="AN59" s="127"/>
      <c r="AO59" s="127"/>
      <c r="AP59" s="18"/>
      <c r="AQ59" s="128"/>
      <c r="AR59" s="128"/>
      <c r="AS59" s="128"/>
      <c r="AT59" s="18"/>
      <c r="AU59" s="19">
        <f t="shared" si="15"/>
        <v>45</v>
      </c>
      <c r="AV59" s="19">
        <f t="shared" si="16"/>
        <v>100</v>
      </c>
      <c r="AW59" s="19">
        <f t="shared" si="17"/>
        <v>4</v>
      </c>
      <c r="AX59" s="6">
        <f t="shared" si="18"/>
        <v>45</v>
      </c>
      <c r="AY59" s="6">
        <f t="shared" si="19"/>
        <v>100</v>
      </c>
      <c r="AZ59" s="6">
        <f t="shared" si="20"/>
        <v>4</v>
      </c>
      <c r="BA59" s="122"/>
      <c r="BB59" s="135"/>
      <c r="BC59" s="102"/>
    </row>
    <row r="60" spans="1:55" ht="45" x14ac:dyDescent="0.25">
      <c r="A60" s="123" t="s">
        <v>70</v>
      </c>
      <c r="B60" s="173" t="s">
        <v>338</v>
      </c>
      <c r="C60" s="125" t="s">
        <v>249</v>
      </c>
      <c r="D60" s="126">
        <v>4</v>
      </c>
      <c r="E60" s="126">
        <v>4</v>
      </c>
      <c r="F60" s="126"/>
      <c r="G60" s="127"/>
      <c r="H60" s="127"/>
      <c r="I60" s="127"/>
      <c r="J60" s="18"/>
      <c r="K60" s="128"/>
      <c r="L60" s="128"/>
      <c r="M60" s="128"/>
      <c r="N60" s="18"/>
      <c r="O60" s="127"/>
      <c r="P60" s="127"/>
      <c r="Q60" s="127"/>
      <c r="R60" s="18"/>
      <c r="S60" s="128">
        <v>15</v>
      </c>
      <c r="T60" s="128">
        <v>30</v>
      </c>
      <c r="U60" s="128"/>
      <c r="V60" s="18">
        <v>4</v>
      </c>
      <c r="W60" s="127"/>
      <c r="X60" s="127"/>
      <c r="Y60" s="127"/>
      <c r="Z60" s="18"/>
      <c r="AA60" s="128"/>
      <c r="AB60" s="128"/>
      <c r="AC60" s="128"/>
      <c r="AD60" s="18"/>
      <c r="AE60" s="127"/>
      <c r="AF60" s="127"/>
      <c r="AG60" s="127"/>
      <c r="AH60" s="18"/>
      <c r="AI60" s="128"/>
      <c r="AJ60" s="128"/>
      <c r="AK60" s="128"/>
      <c r="AL60" s="18"/>
      <c r="AM60" s="127"/>
      <c r="AN60" s="127"/>
      <c r="AO60" s="127"/>
      <c r="AP60" s="18"/>
      <c r="AQ60" s="128"/>
      <c r="AR60" s="128"/>
      <c r="AS60" s="128"/>
      <c r="AT60" s="18"/>
      <c r="AU60" s="19">
        <f t="shared" si="15"/>
        <v>45</v>
      </c>
      <c r="AV60" s="19">
        <f t="shared" si="16"/>
        <v>100</v>
      </c>
      <c r="AW60" s="19">
        <f t="shared" si="17"/>
        <v>4</v>
      </c>
      <c r="AX60" s="6">
        <f t="shared" si="18"/>
        <v>45</v>
      </c>
      <c r="AY60" s="6">
        <f t="shared" si="19"/>
        <v>100</v>
      </c>
      <c r="AZ60" s="6">
        <f t="shared" si="20"/>
        <v>4</v>
      </c>
      <c r="BA60" s="122"/>
      <c r="BB60" s="135"/>
      <c r="BC60" s="102"/>
    </row>
    <row r="61" spans="1:55" ht="30" x14ac:dyDescent="0.25">
      <c r="A61" s="123" t="s">
        <v>72</v>
      </c>
      <c r="B61" s="173" t="s">
        <v>339</v>
      </c>
      <c r="C61" s="125" t="s">
        <v>243</v>
      </c>
      <c r="D61" s="126"/>
      <c r="E61" s="126">
        <v>5</v>
      </c>
      <c r="F61" s="126"/>
      <c r="G61" s="127"/>
      <c r="H61" s="127"/>
      <c r="I61" s="127"/>
      <c r="J61" s="18"/>
      <c r="K61" s="128"/>
      <c r="L61" s="128"/>
      <c r="M61" s="128"/>
      <c r="N61" s="18"/>
      <c r="O61" s="127"/>
      <c r="P61" s="127"/>
      <c r="Q61" s="127"/>
      <c r="R61" s="18"/>
      <c r="S61" s="128"/>
      <c r="T61" s="128"/>
      <c r="U61" s="128"/>
      <c r="V61" s="18"/>
      <c r="W61" s="127"/>
      <c r="X61" s="127">
        <v>20</v>
      </c>
      <c r="Y61" s="127"/>
      <c r="Z61" s="18">
        <v>2</v>
      </c>
      <c r="AA61" s="128"/>
      <c r="AB61" s="128"/>
      <c r="AC61" s="128"/>
      <c r="AD61" s="18"/>
      <c r="AE61" s="127"/>
      <c r="AF61" s="127"/>
      <c r="AG61" s="127"/>
      <c r="AH61" s="18"/>
      <c r="AI61" s="128"/>
      <c r="AJ61" s="128"/>
      <c r="AK61" s="128"/>
      <c r="AL61" s="18"/>
      <c r="AM61" s="127"/>
      <c r="AN61" s="127"/>
      <c r="AO61" s="127"/>
      <c r="AP61" s="18"/>
      <c r="AQ61" s="128"/>
      <c r="AR61" s="128"/>
      <c r="AS61" s="128"/>
      <c r="AT61" s="18"/>
      <c r="AU61" s="19">
        <f t="shared" si="15"/>
        <v>20</v>
      </c>
      <c r="AV61" s="19">
        <f t="shared" si="16"/>
        <v>50</v>
      </c>
      <c r="AW61" s="19">
        <f t="shared" si="17"/>
        <v>2</v>
      </c>
      <c r="AX61" s="6">
        <f t="shared" si="18"/>
        <v>20</v>
      </c>
      <c r="AY61" s="6">
        <f t="shared" si="19"/>
        <v>50</v>
      </c>
      <c r="AZ61" s="6">
        <f t="shared" si="20"/>
        <v>2</v>
      </c>
      <c r="BA61" s="122"/>
      <c r="BB61" s="135"/>
      <c r="BC61" s="102"/>
    </row>
    <row r="62" spans="1:55" ht="45" x14ac:dyDescent="0.25">
      <c r="A62" s="123" t="s">
        <v>73</v>
      </c>
      <c r="B62" s="173" t="s">
        <v>340</v>
      </c>
      <c r="C62" s="125" t="s">
        <v>244</v>
      </c>
      <c r="D62" s="126"/>
      <c r="E62" s="126">
        <v>5</v>
      </c>
      <c r="F62" s="126"/>
      <c r="G62" s="127"/>
      <c r="H62" s="127"/>
      <c r="I62" s="127"/>
      <c r="J62" s="18"/>
      <c r="K62" s="128"/>
      <c r="L62" s="128"/>
      <c r="M62" s="128"/>
      <c r="N62" s="18"/>
      <c r="O62" s="127"/>
      <c r="P62" s="127"/>
      <c r="Q62" s="127"/>
      <c r="R62" s="18"/>
      <c r="S62" s="128"/>
      <c r="T62" s="128"/>
      <c r="U62" s="128"/>
      <c r="V62" s="18"/>
      <c r="W62" s="127"/>
      <c r="X62" s="127">
        <v>20</v>
      </c>
      <c r="Y62" s="127"/>
      <c r="Z62" s="18">
        <v>2</v>
      </c>
      <c r="AA62" s="128"/>
      <c r="AB62" s="128"/>
      <c r="AC62" s="128"/>
      <c r="AD62" s="18"/>
      <c r="AE62" s="127"/>
      <c r="AF62" s="127"/>
      <c r="AG62" s="127"/>
      <c r="AH62" s="18"/>
      <c r="AI62" s="128"/>
      <c r="AJ62" s="128"/>
      <c r="AK62" s="128"/>
      <c r="AL62" s="18"/>
      <c r="AM62" s="127"/>
      <c r="AN62" s="127"/>
      <c r="AO62" s="127"/>
      <c r="AP62" s="18"/>
      <c r="AQ62" s="128"/>
      <c r="AR62" s="128"/>
      <c r="AS62" s="128"/>
      <c r="AT62" s="18"/>
      <c r="AU62" s="19">
        <f t="shared" si="15"/>
        <v>20</v>
      </c>
      <c r="AV62" s="19">
        <f t="shared" si="16"/>
        <v>50</v>
      </c>
      <c r="AW62" s="19">
        <f t="shared" si="17"/>
        <v>2</v>
      </c>
      <c r="AX62" s="6">
        <f t="shared" si="18"/>
        <v>20</v>
      </c>
      <c r="AY62" s="6">
        <f t="shared" si="19"/>
        <v>50</v>
      </c>
      <c r="AZ62" s="6">
        <f t="shared" si="20"/>
        <v>2</v>
      </c>
      <c r="BA62" s="122"/>
      <c r="BB62" s="135"/>
      <c r="BC62" s="102"/>
    </row>
    <row r="63" spans="1:55" ht="45" x14ac:dyDescent="0.25">
      <c r="A63" s="123" t="s">
        <v>74</v>
      </c>
      <c r="B63" s="173" t="s">
        <v>341</v>
      </c>
      <c r="C63" s="125" t="s">
        <v>246</v>
      </c>
      <c r="D63" s="126"/>
      <c r="E63" s="126">
        <v>6</v>
      </c>
      <c r="F63" s="126"/>
      <c r="G63" s="127"/>
      <c r="H63" s="127"/>
      <c r="I63" s="127"/>
      <c r="J63" s="18"/>
      <c r="K63" s="128"/>
      <c r="L63" s="128"/>
      <c r="M63" s="128"/>
      <c r="N63" s="18"/>
      <c r="O63" s="127"/>
      <c r="P63" s="127"/>
      <c r="Q63" s="127"/>
      <c r="R63" s="18"/>
      <c r="S63" s="128"/>
      <c r="T63" s="128"/>
      <c r="U63" s="128"/>
      <c r="V63" s="18"/>
      <c r="W63" s="127"/>
      <c r="X63" s="127"/>
      <c r="Y63" s="127"/>
      <c r="Z63" s="18"/>
      <c r="AA63" s="128"/>
      <c r="AB63" s="128">
        <v>15</v>
      </c>
      <c r="AC63" s="128"/>
      <c r="AD63" s="18">
        <v>1</v>
      </c>
      <c r="AE63" s="127"/>
      <c r="AF63" s="127"/>
      <c r="AG63" s="127"/>
      <c r="AH63" s="18"/>
      <c r="AI63" s="128"/>
      <c r="AJ63" s="128"/>
      <c r="AK63" s="128"/>
      <c r="AL63" s="18"/>
      <c r="AM63" s="127"/>
      <c r="AN63" s="127"/>
      <c r="AO63" s="127"/>
      <c r="AP63" s="18"/>
      <c r="AQ63" s="128"/>
      <c r="AR63" s="128"/>
      <c r="AS63" s="128"/>
      <c r="AT63" s="18"/>
      <c r="AU63" s="19">
        <f t="shared" si="15"/>
        <v>15</v>
      </c>
      <c r="AV63" s="19">
        <f t="shared" si="16"/>
        <v>25</v>
      </c>
      <c r="AW63" s="19">
        <f t="shared" si="17"/>
        <v>1</v>
      </c>
      <c r="AX63" s="6">
        <f t="shared" si="18"/>
        <v>15</v>
      </c>
      <c r="AY63" s="6">
        <f t="shared" si="19"/>
        <v>25</v>
      </c>
      <c r="AZ63" s="6">
        <f t="shared" si="20"/>
        <v>1</v>
      </c>
      <c r="BA63" s="122"/>
      <c r="BB63" s="135"/>
      <c r="BC63" s="102"/>
    </row>
    <row r="64" spans="1:55" ht="30" x14ac:dyDescent="0.25">
      <c r="A64" s="123" t="s">
        <v>75</v>
      </c>
      <c r="B64" s="173" t="s">
        <v>342</v>
      </c>
      <c r="C64" s="125" t="s">
        <v>247</v>
      </c>
      <c r="D64" s="126"/>
      <c r="E64" s="126">
        <v>6</v>
      </c>
      <c r="F64" s="126"/>
      <c r="G64" s="127"/>
      <c r="H64" s="127"/>
      <c r="I64" s="127"/>
      <c r="J64" s="18"/>
      <c r="K64" s="128"/>
      <c r="L64" s="128"/>
      <c r="M64" s="128"/>
      <c r="N64" s="18"/>
      <c r="O64" s="127"/>
      <c r="P64" s="127"/>
      <c r="Q64" s="127"/>
      <c r="R64" s="18"/>
      <c r="S64" s="128"/>
      <c r="T64" s="128"/>
      <c r="U64" s="128"/>
      <c r="V64" s="18"/>
      <c r="W64" s="127"/>
      <c r="X64" s="127"/>
      <c r="Y64" s="127"/>
      <c r="Z64" s="18"/>
      <c r="AA64" s="128"/>
      <c r="AB64" s="128">
        <v>15</v>
      </c>
      <c r="AC64" s="128"/>
      <c r="AD64" s="18">
        <v>1</v>
      </c>
      <c r="AE64" s="127"/>
      <c r="AF64" s="127"/>
      <c r="AG64" s="127"/>
      <c r="AH64" s="18"/>
      <c r="AI64" s="128"/>
      <c r="AJ64" s="128"/>
      <c r="AK64" s="128"/>
      <c r="AL64" s="18"/>
      <c r="AM64" s="127"/>
      <c r="AN64" s="127"/>
      <c r="AO64" s="127"/>
      <c r="AP64" s="18"/>
      <c r="AQ64" s="128"/>
      <c r="AR64" s="128"/>
      <c r="AS64" s="128"/>
      <c r="AT64" s="18"/>
      <c r="AU64" s="19">
        <f t="shared" si="15"/>
        <v>15</v>
      </c>
      <c r="AV64" s="19">
        <f t="shared" si="16"/>
        <v>25</v>
      </c>
      <c r="AW64" s="19">
        <f t="shared" si="17"/>
        <v>1</v>
      </c>
      <c r="AX64" s="6">
        <f t="shared" si="18"/>
        <v>15</v>
      </c>
      <c r="AY64" s="6">
        <f t="shared" si="19"/>
        <v>25</v>
      </c>
      <c r="AZ64" s="6">
        <f t="shared" si="20"/>
        <v>1</v>
      </c>
      <c r="BA64" s="122"/>
      <c r="BB64" s="135"/>
      <c r="BC64" s="102"/>
    </row>
    <row r="65" spans="1:56" ht="30" x14ac:dyDescent="0.25">
      <c r="A65" s="123" t="s">
        <v>76</v>
      </c>
      <c r="B65" s="173" t="s">
        <v>343</v>
      </c>
      <c r="C65" s="125" t="s">
        <v>248</v>
      </c>
      <c r="D65" s="126"/>
      <c r="E65" s="126">
        <v>6</v>
      </c>
      <c r="F65" s="126"/>
      <c r="G65" s="127"/>
      <c r="H65" s="127"/>
      <c r="I65" s="127"/>
      <c r="J65" s="18"/>
      <c r="K65" s="128"/>
      <c r="L65" s="128"/>
      <c r="M65" s="128"/>
      <c r="N65" s="18"/>
      <c r="O65" s="127"/>
      <c r="P65" s="127"/>
      <c r="Q65" s="127"/>
      <c r="R65" s="18"/>
      <c r="S65" s="128"/>
      <c r="T65" s="128"/>
      <c r="U65" s="128"/>
      <c r="V65" s="18"/>
      <c r="W65" s="127"/>
      <c r="X65" s="127"/>
      <c r="Y65" s="127"/>
      <c r="Z65" s="18"/>
      <c r="AA65" s="128"/>
      <c r="AB65" s="128">
        <v>15</v>
      </c>
      <c r="AC65" s="128"/>
      <c r="AD65" s="18">
        <v>1</v>
      </c>
      <c r="AE65" s="127"/>
      <c r="AF65" s="127"/>
      <c r="AG65" s="127"/>
      <c r="AH65" s="18"/>
      <c r="AI65" s="128"/>
      <c r="AJ65" s="128"/>
      <c r="AK65" s="128"/>
      <c r="AL65" s="18"/>
      <c r="AM65" s="127"/>
      <c r="AN65" s="127"/>
      <c r="AO65" s="127"/>
      <c r="AP65" s="18"/>
      <c r="AQ65" s="128"/>
      <c r="AR65" s="128"/>
      <c r="AS65" s="128"/>
      <c r="AT65" s="18"/>
      <c r="AU65" s="19">
        <f t="shared" si="15"/>
        <v>15</v>
      </c>
      <c r="AV65" s="19">
        <f t="shared" si="16"/>
        <v>25</v>
      </c>
      <c r="AW65" s="19">
        <f t="shared" si="17"/>
        <v>1</v>
      </c>
      <c r="AX65" s="6">
        <f t="shared" si="18"/>
        <v>15</v>
      </c>
      <c r="AY65" s="6">
        <f t="shared" si="19"/>
        <v>25</v>
      </c>
      <c r="AZ65" s="6">
        <f t="shared" si="20"/>
        <v>1</v>
      </c>
      <c r="BA65" s="122"/>
      <c r="BB65" s="135"/>
      <c r="BC65" s="102"/>
    </row>
    <row r="66" spans="1:56" ht="45" x14ac:dyDescent="0.25">
      <c r="A66" s="123" t="s">
        <v>77</v>
      </c>
      <c r="B66" s="173" t="s">
        <v>344</v>
      </c>
      <c r="C66" s="125" t="s">
        <v>250</v>
      </c>
      <c r="D66" s="126"/>
      <c r="E66" s="126">
        <v>6</v>
      </c>
      <c r="F66" s="126"/>
      <c r="G66" s="127"/>
      <c r="H66" s="127"/>
      <c r="I66" s="127"/>
      <c r="J66" s="18"/>
      <c r="K66" s="128"/>
      <c r="L66" s="128"/>
      <c r="M66" s="128"/>
      <c r="N66" s="18"/>
      <c r="O66" s="127"/>
      <c r="P66" s="127"/>
      <c r="Q66" s="127"/>
      <c r="R66" s="18"/>
      <c r="S66" s="128"/>
      <c r="T66" s="128"/>
      <c r="U66" s="128"/>
      <c r="V66" s="18"/>
      <c r="W66" s="127"/>
      <c r="X66" s="127"/>
      <c r="Y66" s="127"/>
      <c r="Z66" s="18"/>
      <c r="AA66" s="128"/>
      <c r="AB66" s="128">
        <v>15</v>
      </c>
      <c r="AC66" s="128"/>
      <c r="AD66" s="18">
        <v>1</v>
      </c>
      <c r="AE66" s="127"/>
      <c r="AF66" s="127"/>
      <c r="AG66" s="127"/>
      <c r="AH66" s="18"/>
      <c r="AI66" s="128"/>
      <c r="AJ66" s="128"/>
      <c r="AK66" s="128"/>
      <c r="AL66" s="18"/>
      <c r="AM66" s="127"/>
      <c r="AN66" s="127"/>
      <c r="AO66" s="127"/>
      <c r="AP66" s="18"/>
      <c r="AQ66" s="128"/>
      <c r="AR66" s="128"/>
      <c r="AS66" s="128"/>
      <c r="AT66" s="18"/>
      <c r="AU66" s="19">
        <f t="shared" si="15"/>
        <v>15</v>
      </c>
      <c r="AV66" s="19">
        <f t="shared" si="16"/>
        <v>25</v>
      </c>
      <c r="AW66" s="19">
        <f t="shared" si="17"/>
        <v>1</v>
      </c>
      <c r="AX66" s="6">
        <f t="shared" si="18"/>
        <v>15</v>
      </c>
      <c r="AY66" s="6">
        <f t="shared" si="19"/>
        <v>25</v>
      </c>
      <c r="AZ66" s="6">
        <f t="shared" si="20"/>
        <v>1</v>
      </c>
      <c r="BA66" s="122"/>
      <c r="BB66" s="135"/>
      <c r="BC66" s="102"/>
    </row>
    <row r="67" spans="1:56" ht="45" x14ac:dyDescent="0.25">
      <c r="A67" s="123" t="s">
        <v>78</v>
      </c>
      <c r="B67" s="173" t="s">
        <v>402</v>
      </c>
      <c r="C67" s="125" t="s">
        <v>251</v>
      </c>
      <c r="D67" s="126"/>
      <c r="E67" s="126">
        <v>6</v>
      </c>
      <c r="F67" s="126"/>
      <c r="G67" s="127"/>
      <c r="H67" s="127"/>
      <c r="I67" s="127"/>
      <c r="J67" s="18"/>
      <c r="K67" s="128"/>
      <c r="L67" s="128"/>
      <c r="M67" s="128"/>
      <c r="N67" s="18"/>
      <c r="O67" s="127"/>
      <c r="P67" s="127"/>
      <c r="Q67" s="127"/>
      <c r="R67" s="18"/>
      <c r="S67" s="128"/>
      <c r="T67" s="128"/>
      <c r="U67" s="128"/>
      <c r="V67" s="18"/>
      <c r="W67" s="127"/>
      <c r="X67" s="127"/>
      <c r="Y67" s="127"/>
      <c r="Z67" s="18"/>
      <c r="AA67" s="128"/>
      <c r="AB67" s="128">
        <v>15</v>
      </c>
      <c r="AC67" s="128"/>
      <c r="AD67" s="18">
        <v>1</v>
      </c>
      <c r="AE67" s="127"/>
      <c r="AF67" s="127"/>
      <c r="AG67" s="127"/>
      <c r="AH67" s="18"/>
      <c r="AI67" s="128"/>
      <c r="AJ67" s="128"/>
      <c r="AK67" s="128"/>
      <c r="AL67" s="18"/>
      <c r="AM67" s="127"/>
      <c r="AN67" s="127"/>
      <c r="AO67" s="127"/>
      <c r="AP67" s="18"/>
      <c r="AQ67" s="128"/>
      <c r="AR67" s="128"/>
      <c r="AS67" s="128"/>
      <c r="AT67" s="18"/>
      <c r="AU67" s="19">
        <f t="shared" si="15"/>
        <v>15</v>
      </c>
      <c r="AV67" s="19">
        <f t="shared" si="16"/>
        <v>25</v>
      </c>
      <c r="AW67" s="19">
        <f t="shared" si="17"/>
        <v>1</v>
      </c>
      <c r="AX67" s="6">
        <f t="shared" si="18"/>
        <v>15</v>
      </c>
      <c r="AY67" s="6">
        <f t="shared" si="19"/>
        <v>25</v>
      </c>
      <c r="AZ67" s="6">
        <f t="shared" si="20"/>
        <v>1</v>
      </c>
      <c r="BA67" s="122"/>
      <c r="BB67" s="135"/>
      <c r="BC67" s="102"/>
    </row>
    <row r="68" spans="1:56" ht="37.15" customHeight="1" x14ac:dyDescent="0.25">
      <c r="A68" s="123" t="s">
        <v>79</v>
      </c>
      <c r="B68" s="170" t="s">
        <v>67</v>
      </c>
      <c r="C68" s="125" t="s">
        <v>252</v>
      </c>
      <c r="D68" s="126"/>
      <c r="E68" s="126">
        <v>6</v>
      </c>
      <c r="F68" s="126"/>
      <c r="G68" s="127"/>
      <c r="H68" s="127"/>
      <c r="I68" s="127"/>
      <c r="J68" s="18"/>
      <c r="K68" s="128"/>
      <c r="L68" s="128"/>
      <c r="M68" s="128"/>
      <c r="N68" s="18"/>
      <c r="O68" s="127"/>
      <c r="P68" s="127"/>
      <c r="Q68" s="127"/>
      <c r="R68" s="176"/>
      <c r="S68" s="128"/>
      <c r="T68" s="128"/>
      <c r="U68" s="128"/>
      <c r="V68" s="18"/>
      <c r="W68" s="127"/>
      <c r="X68" s="127"/>
      <c r="Y68" s="127"/>
      <c r="Z68" s="18"/>
      <c r="AA68" s="128"/>
      <c r="AB68" s="128">
        <v>15</v>
      </c>
      <c r="AC68" s="128"/>
      <c r="AD68" s="18">
        <v>1</v>
      </c>
      <c r="AE68" s="127"/>
      <c r="AF68" s="127"/>
      <c r="AG68" s="127"/>
      <c r="AH68" s="18"/>
      <c r="AI68" s="128"/>
      <c r="AJ68" s="128"/>
      <c r="AK68" s="128"/>
      <c r="AL68" s="18"/>
      <c r="AM68" s="127"/>
      <c r="AN68" s="127"/>
      <c r="AO68" s="127"/>
      <c r="AP68" s="18"/>
      <c r="AQ68" s="128"/>
      <c r="AR68" s="128"/>
      <c r="AS68" s="128"/>
      <c r="AT68" s="18"/>
      <c r="AU68" s="19">
        <f t="shared" si="15"/>
        <v>15</v>
      </c>
      <c r="AV68" s="19">
        <f t="shared" si="16"/>
        <v>25</v>
      </c>
      <c r="AW68" s="19">
        <f t="shared" si="17"/>
        <v>1</v>
      </c>
      <c r="AX68" s="6">
        <f t="shared" si="18"/>
        <v>15</v>
      </c>
      <c r="AY68" s="6">
        <f t="shared" si="19"/>
        <v>25</v>
      </c>
      <c r="AZ68" s="6">
        <f t="shared" si="20"/>
        <v>1</v>
      </c>
      <c r="BA68" s="122"/>
      <c r="BB68" s="135"/>
      <c r="BC68" s="102"/>
    </row>
    <row r="69" spans="1:56" ht="48.6" customHeight="1" x14ac:dyDescent="0.25">
      <c r="A69" s="123" t="s">
        <v>80</v>
      </c>
      <c r="B69" s="2" t="s">
        <v>401</v>
      </c>
      <c r="C69" s="125" t="s">
        <v>253</v>
      </c>
      <c r="D69" s="126"/>
      <c r="E69" s="126">
        <v>6</v>
      </c>
      <c r="F69" s="126"/>
      <c r="G69" s="127"/>
      <c r="H69" s="127"/>
      <c r="I69" s="127"/>
      <c r="J69" s="18"/>
      <c r="K69" s="128"/>
      <c r="L69" s="128"/>
      <c r="M69" s="128"/>
      <c r="N69" s="18"/>
      <c r="O69" s="127"/>
      <c r="P69" s="127"/>
      <c r="Q69" s="127"/>
      <c r="R69" s="18"/>
      <c r="S69" s="128"/>
      <c r="T69" s="128"/>
      <c r="U69" s="128"/>
      <c r="V69" s="18"/>
      <c r="W69" s="127"/>
      <c r="X69" s="127"/>
      <c r="Y69" s="127"/>
      <c r="Z69" s="18"/>
      <c r="AA69" s="128">
        <v>15</v>
      </c>
      <c r="AB69" s="128"/>
      <c r="AC69" s="128"/>
      <c r="AD69" s="18">
        <v>1</v>
      </c>
      <c r="AE69" s="127"/>
      <c r="AF69" s="127"/>
      <c r="AG69" s="127"/>
      <c r="AH69" s="18"/>
      <c r="AI69" s="128"/>
      <c r="AJ69" s="128"/>
      <c r="AK69" s="128"/>
      <c r="AL69" s="18"/>
      <c r="AM69" s="127"/>
      <c r="AN69" s="127"/>
      <c r="AO69" s="127"/>
      <c r="AP69" s="18"/>
      <c r="AQ69" s="128"/>
      <c r="AR69" s="128"/>
      <c r="AS69" s="128"/>
      <c r="AT69" s="18"/>
      <c r="AU69" s="19">
        <f t="shared" ref="AU69:AU74" si="21">SUM(G69:AT69)-AW69</f>
        <v>15</v>
      </c>
      <c r="AV69" s="19">
        <f t="shared" ref="AV69:AV74" si="22">25*AW69</f>
        <v>25</v>
      </c>
      <c r="AW69" s="19">
        <f t="shared" ref="AW69:AW74" si="23">SUM(J69+N69+R69+V69+Z69+AD69+AH69+AL69+AP69+AT69)</f>
        <v>1</v>
      </c>
      <c r="AX69" s="6">
        <f t="shared" ref="AX69:AX75" si="24">SUM(G69:AT69)-AW69</f>
        <v>15</v>
      </c>
      <c r="AY69" s="6">
        <f t="shared" ref="AY69:AY75" si="25">25*AZ69</f>
        <v>25</v>
      </c>
      <c r="AZ69" s="6">
        <f t="shared" ref="AZ69:AZ75" si="26">SUM(AT69+AP69+AL69+AH69+AD69+Z69+V69+R69+N69+J69)</f>
        <v>1</v>
      </c>
      <c r="BA69" s="122"/>
      <c r="BB69" s="135"/>
      <c r="BC69" s="102"/>
    </row>
    <row r="70" spans="1:56" ht="34.9" customHeight="1" x14ac:dyDescent="0.25">
      <c r="A70" s="123" t="s">
        <v>81</v>
      </c>
      <c r="B70" s="173" t="s">
        <v>210</v>
      </c>
      <c r="C70" s="125" t="s">
        <v>258</v>
      </c>
      <c r="D70" s="126"/>
      <c r="E70" s="126">
        <v>9</v>
      </c>
      <c r="F70" s="126"/>
      <c r="G70" s="127"/>
      <c r="H70" s="127"/>
      <c r="I70" s="127"/>
      <c r="J70" s="18"/>
      <c r="K70" s="128"/>
      <c r="L70" s="128"/>
      <c r="M70" s="128"/>
      <c r="N70" s="18"/>
      <c r="O70" s="127"/>
      <c r="P70" s="127"/>
      <c r="Q70" s="127"/>
      <c r="R70" s="18"/>
      <c r="S70" s="128"/>
      <c r="T70" s="128"/>
      <c r="U70" s="128"/>
      <c r="V70" s="18"/>
      <c r="W70" s="127"/>
      <c r="X70" s="127"/>
      <c r="Y70" s="127"/>
      <c r="Z70" s="18"/>
      <c r="AA70" s="128"/>
      <c r="AB70" s="128"/>
      <c r="AC70" s="128"/>
      <c r="AD70" s="18"/>
      <c r="AE70" s="127"/>
      <c r="AF70" s="127"/>
      <c r="AG70" s="127"/>
      <c r="AH70" s="18"/>
      <c r="AI70" s="128"/>
      <c r="AJ70" s="128"/>
      <c r="AK70" s="128"/>
      <c r="AL70" s="18"/>
      <c r="AM70" s="127"/>
      <c r="AN70" s="127">
        <v>15</v>
      </c>
      <c r="AO70" s="127"/>
      <c r="AP70" s="18">
        <v>1</v>
      </c>
      <c r="AQ70" s="128"/>
      <c r="AR70" s="128"/>
      <c r="AS70" s="128"/>
      <c r="AT70" s="18"/>
      <c r="AU70" s="19">
        <f t="shared" si="21"/>
        <v>15</v>
      </c>
      <c r="AV70" s="19">
        <f t="shared" si="22"/>
        <v>25</v>
      </c>
      <c r="AW70" s="19">
        <f t="shared" si="23"/>
        <v>1</v>
      </c>
      <c r="AX70" s="6">
        <f t="shared" si="24"/>
        <v>15</v>
      </c>
      <c r="AY70" s="6">
        <f t="shared" si="25"/>
        <v>25</v>
      </c>
      <c r="AZ70" s="6">
        <f t="shared" si="26"/>
        <v>1</v>
      </c>
      <c r="BA70" s="122"/>
      <c r="BB70" s="135"/>
      <c r="BC70" s="102"/>
    </row>
    <row r="71" spans="1:56" ht="44.45" customHeight="1" x14ac:dyDescent="0.25">
      <c r="A71" s="303" t="s">
        <v>82</v>
      </c>
      <c r="B71" s="173" t="s">
        <v>182</v>
      </c>
      <c r="C71" s="125" t="s">
        <v>257</v>
      </c>
      <c r="D71" s="126"/>
      <c r="E71" s="126">
        <v>10</v>
      </c>
      <c r="F71" s="126"/>
      <c r="G71" s="127"/>
      <c r="H71" s="127"/>
      <c r="I71" s="127"/>
      <c r="J71" s="18"/>
      <c r="K71" s="128"/>
      <c r="L71" s="128"/>
      <c r="M71" s="128"/>
      <c r="N71" s="18"/>
      <c r="O71" s="127"/>
      <c r="P71" s="127"/>
      <c r="Q71" s="127"/>
      <c r="R71" s="18"/>
      <c r="S71" s="128"/>
      <c r="T71" s="128"/>
      <c r="U71" s="128"/>
      <c r="V71" s="18"/>
      <c r="W71" s="127"/>
      <c r="X71" s="127"/>
      <c r="Y71" s="127"/>
      <c r="Z71" s="18"/>
      <c r="AA71" s="128"/>
      <c r="AB71" s="128"/>
      <c r="AC71" s="128"/>
      <c r="AD71" s="18"/>
      <c r="AE71" s="127"/>
      <c r="AF71" s="127"/>
      <c r="AG71" s="127"/>
      <c r="AH71" s="18"/>
      <c r="AI71" s="128"/>
      <c r="AJ71" s="128"/>
      <c r="AK71" s="128"/>
      <c r="AL71" s="18"/>
      <c r="AM71" s="127"/>
      <c r="AN71" s="127"/>
      <c r="AO71" s="127"/>
      <c r="AP71" s="18"/>
      <c r="AQ71" s="128"/>
      <c r="AR71" s="128">
        <v>20</v>
      </c>
      <c r="AS71" s="128"/>
      <c r="AT71" s="18">
        <v>2</v>
      </c>
      <c r="AU71" s="19">
        <f t="shared" si="21"/>
        <v>20</v>
      </c>
      <c r="AV71" s="19">
        <f t="shared" si="22"/>
        <v>50</v>
      </c>
      <c r="AW71" s="19">
        <f t="shared" si="23"/>
        <v>2</v>
      </c>
      <c r="AX71" s="6">
        <f t="shared" si="24"/>
        <v>20</v>
      </c>
      <c r="AY71" s="6">
        <f t="shared" si="25"/>
        <v>50</v>
      </c>
      <c r="AZ71" s="6">
        <f t="shared" si="26"/>
        <v>2</v>
      </c>
      <c r="BA71" s="122"/>
      <c r="BB71" s="135"/>
      <c r="BC71" s="102"/>
    </row>
    <row r="72" spans="1:56" ht="45" x14ac:dyDescent="0.25">
      <c r="A72" s="303" t="s">
        <v>84</v>
      </c>
      <c r="B72" s="177" t="s">
        <v>322</v>
      </c>
      <c r="C72" s="125" t="s">
        <v>254</v>
      </c>
      <c r="D72" s="126"/>
      <c r="E72" s="126">
        <v>10</v>
      </c>
      <c r="F72" s="126"/>
      <c r="G72" s="127"/>
      <c r="H72" s="127"/>
      <c r="I72" s="127"/>
      <c r="J72" s="18"/>
      <c r="K72" s="128"/>
      <c r="L72" s="128"/>
      <c r="M72" s="128"/>
      <c r="N72" s="18"/>
      <c r="O72" s="127"/>
      <c r="P72" s="127"/>
      <c r="Q72" s="127"/>
      <c r="R72" s="18"/>
      <c r="S72" s="128"/>
      <c r="T72" s="128"/>
      <c r="U72" s="128"/>
      <c r="V72" s="18"/>
      <c r="W72" s="127"/>
      <c r="X72" s="127"/>
      <c r="Y72" s="127"/>
      <c r="Z72" s="18"/>
      <c r="AA72" s="128"/>
      <c r="AB72" s="128"/>
      <c r="AC72" s="128"/>
      <c r="AD72" s="18"/>
      <c r="AE72" s="127"/>
      <c r="AF72" s="127"/>
      <c r="AG72" s="127"/>
      <c r="AH72" s="18"/>
      <c r="AI72" s="128"/>
      <c r="AJ72" s="128"/>
      <c r="AK72" s="128"/>
      <c r="AL72" s="18"/>
      <c r="AM72" s="127"/>
      <c r="AN72" s="127"/>
      <c r="AO72" s="127"/>
      <c r="AP72" s="18"/>
      <c r="AQ72" s="128"/>
      <c r="AR72" s="128">
        <v>20</v>
      </c>
      <c r="AS72" s="128"/>
      <c r="AT72" s="18">
        <v>2</v>
      </c>
      <c r="AU72" s="19">
        <f t="shared" si="21"/>
        <v>20</v>
      </c>
      <c r="AV72" s="19">
        <f t="shared" si="22"/>
        <v>50</v>
      </c>
      <c r="AW72" s="19">
        <f t="shared" si="23"/>
        <v>2</v>
      </c>
      <c r="AX72" s="6">
        <f t="shared" si="24"/>
        <v>20</v>
      </c>
      <c r="AY72" s="6">
        <f t="shared" si="25"/>
        <v>50</v>
      </c>
      <c r="AZ72" s="6">
        <f t="shared" si="26"/>
        <v>2</v>
      </c>
      <c r="BA72" s="122"/>
      <c r="BB72" s="135"/>
      <c r="BC72" s="102"/>
    </row>
    <row r="73" spans="1:56" ht="53.45" customHeight="1" x14ac:dyDescent="0.25">
      <c r="A73" s="303" t="s">
        <v>85</v>
      </c>
      <c r="B73" s="177" t="s">
        <v>328</v>
      </c>
      <c r="C73" s="125" t="s">
        <v>255</v>
      </c>
      <c r="D73" s="126"/>
      <c r="E73" s="126">
        <v>10</v>
      </c>
      <c r="F73" s="126"/>
      <c r="G73" s="127"/>
      <c r="H73" s="127"/>
      <c r="I73" s="127"/>
      <c r="J73" s="18"/>
      <c r="K73" s="128"/>
      <c r="L73" s="128"/>
      <c r="M73" s="128"/>
      <c r="N73" s="18"/>
      <c r="O73" s="127"/>
      <c r="P73" s="127"/>
      <c r="Q73" s="127"/>
      <c r="R73" s="18"/>
      <c r="S73" s="128"/>
      <c r="T73" s="128"/>
      <c r="U73" s="128"/>
      <c r="V73" s="18"/>
      <c r="W73" s="127"/>
      <c r="X73" s="127"/>
      <c r="Y73" s="127"/>
      <c r="Z73" s="18"/>
      <c r="AA73" s="128"/>
      <c r="AB73" s="128"/>
      <c r="AC73" s="128"/>
      <c r="AD73" s="18"/>
      <c r="AE73" s="127"/>
      <c r="AF73" s="127"/>
      <c r="AG73" s="127"/>
      <c r="AH73" s="18"/>
      <c r="AI73" s="128"/>
      <c r="AJ73" s="128"/>
      <c r="AK73" s="128"/>
      <c r="AL73" s="18"/>
      <c r="AM73" s="127"/>
      <c r="AN73" s="127"/>
      <c r="AO73" s="127"/>
      <c r="AP73" s="18"/>
      <c r="AQ73" s="128"/>
      <c r="AR73" s="128">
        <v>20</v>
      </c>
      <c r="AS73" s="128"/>
      <c r="AT73" s="18">
        <v>2</v>
      </c>
      <c r="AU73" s="19">
        <f t="shared" si="21"/>
        <v>20</v>
      </c>
      <c r="AV73" s="19">
        <f t="shared" si="22"/>
        <v>50</v>
      </c>
      <c r="AW73" s="19">
        <f t="shared" si="23"/>
        <v>2</v>
      </c>
      <c r="AX73" s="6">
        <f t="shared" si="24"/>
        <v>20</v>
      </c>
      <c r="AY73" s="6">
        <f t="shared" si="25"/>
        <v>50</v>
      </c>
      <c r="AZ73" s="6">
        <f t="shared" si="26"/>
        <v>2</v>
      </c>
      <c r="BA73" s="122"/>
      <c r="BB73" s="135"/>
      <c r="BC73" s="102"/>
    </row>
    <row r="74" spans="1:56" ht="45" x14ac:dyDescent="0.25">
      <c r="A74" s="123" t="s">
        <v>87</v>
      </c>
      <c r="B74" s="177" t="s">
        <v>323</v>
      </c>
      <c r="C74" s="125" t="s">
        <v>256</v>
      </c>
      <c r="D74" s="126"/>
      <c r="E74" s="126">
        <v>10</v>
      </c>
      <c r="F74" s="126"/>
      <c r="G74" s="127"/>
      <c r="H74" s="127"/>
      <c r="I74" s="127"/>
      <c r="J74" s="18"/>
      <c r="K74" s="128"/>
      <c r="L74" s="128"/>
      <c r="M74" s="128"/>
      <c r="N74" s="18"/>
      <c r="O74" s="127"/>
      <c r="P74" s="127"/>
      <c r="Q74" s="127"/>
      <c r="R74" s="18"/>
      <c r="S74" s="128"/>
      <c r="T74" s="128"/>
      <c r="U74" s="128"/>
      <c r="V74" s="18"/>
      <c r="W74" s="127"/>
      <c r="X74" s="127"/>
      <c r="Y74" s="127"/>
      <c r="Z74" s="18"/>
      <c r="AA74" s="128"/>
      <c r="AB74" s="128"/>
      <c r="AC74" s="128"/>
      <c r="AD74" s="18"/>
      <c r="AE74" s="127"/>
      <c r="AF74" s="127"/>
      <c r="AG74" s="127"/>
      <c r="AH74" s="18"/>
      <c r="AI74" s="128"/>
      <c r="AJ74" s="128"/>
      <c r="AK74" s="128"/>
      <c r="AL74" s="18"/>
      <c r="AM74" s="127"/>
      <c r="AN74" s="127"/>
      <c r="AO74" s="127"/>
      <c r="AP74" s="18"/>
      <c r="AQ74" s="128"/>
      <c r="AR74" s="128">
        <v>20</v>
      </c>
      <c r="AS74" s="128"/>
      <c r="AT74" s="18">
        <v>2</v>
      </c>
      <c r="AU74" s="19">
        <f t="shared" si="21"/>
        <v>20</v>
      </c>
      <c r="AV74" s="19">
        <f t="shared" si="22"/>
        <v>50</v>
      </c>
      <c r="AW74" s="19">
        <f t="shared" si="23"/>
        <v>2</v>
      </c>
      <c r="AX74" s="6">
        <f t="shared" si="24"/>
        <v>20</v>
      </c>
      <c r="AY74" s="6">
        <f t="shared" si="25"/>
        <v>50</v>
      </c>
      <c r="AZ74" s="6">
        <f t="shared" si="26"/>
        <v>2</v>
      </c>
      <c r="BA74" s="122"/>
      <c r="BB74" s="135"/>
      <c r="BC74" s="102"/>
    </row>
    <row r="75" spans="1:56" x14ac:dyDescent="0.25">
      <c r="A75" s="145"/>
      <c r="B75" s="146" t="s">
        <v>193</v>
      </c>
      <c r="C75" s="17"/>
      <c r="D75" s="17"/>
      <c r="E75" s="17"/>
      <c r="F75" s="17"/>
      <c r="G75" s="17">
        <f t="shared" ref="G75:AW75" si="27">SUM(G46:G74)</f>
        <v>50</v>
      </c>
      <c r="H75" s="17">
        <f t="shared" si="27"/>
        <v>60</v>
      </c>
      <c r="I75" s="17">
        <f t="shared" si="27"/>
        <v>10</v>
      </c>
      <c r="J75" s="18">
        <f t="shared" si="27"/>
        <v>8</v>
      </c>
      <c r="K75" s="17">
        <f t="shared" si="27"/>
        <v>30</v>
      </c>
      <c r="L75" s="17">
        <f t="shared" si="27"/>
        <v>110</v>
      </c>
      <c r="M75" s="17">
        <f t="shared" si="27"/>
        <v>0</v>
      </c>
      <c r="N75" s="18">
        <f t="shared" si="27"/>
        <v>12</v>
      </c>
      <c r="O75" s="17">
        <f t="shared" si="27"/>
        <v>15</v>
      </c>
      <c r="P75" s="17">
        <f t="shared" si="27"/>
        <v>15</v>
      </c>
      <c r="Q75" s="17">
        <f t="shared" si="27"/>
        <v>0</v>
      </c>
      <c r="R75" s="18">
        <f t="shared" si="27"/>
        <v>2</v>
      </c>
      <c r="S75" s="17">
        <f t="shared" si="27"/>
        <v>30</v>
      </c>
      <c r="T75" s="17">
        <f t="shared" si="27"/>
        <v>60</v>
      </c>
      <c r="U75" s="17">
        <f t="shared" si="27"/>
        <v>0</v>
      </c>
      <c r="V75" s="18">
        <f t="shared" si="27"/>
        <v>8</v>
      </c>
      <c r="W75" s="17">
        <f t="shared" si="27"/>
        <v>0</v>
      </c>
      <c r="X75" s="17">
        <f t="shared" si="27"/>
        <v>40</v>
      </c>
      <c r="Y75" s="17">
        <f t="shared" si="27"/>
        <v>0</v>
      </c>
      <c r="Z75" s="18">
        <f t="shared" si="27"/>
        <v>4</v>
      </c>
      <c r="AA75" s="17">
        <f t="shared" si="27"/>
        <v>15</v>
      </c>
      <c r="AB75" s="17">
        <f t="shared" si="27"/>
        <v>90</v>
      </c>
      <c r="AC75" s="17">
        <f t="shared" si="27"/>
        <v>0</v>
      </c>
      <c r="AD75" s="18">
        <f t="shared" si="27"/>
        <v>7</v>
      </c>
      <c r="AE75" s="17">
        <f t="shared" si="27"/>
        <v>0</v>
      </c>
      <c r="AF75" s="17">
        <f t="shared" si="27"/>
        <v>0</v>
      </c>
      <c r="AG75" s="17">
        <f t="shared" si="27"/>
        <v>0</v>
      </c>
      <c r="AH75" s="18">
        <f t="shared" si="27"/>
        <v>0</v>
      </c>
      <c r="AI75" s="17">
        <f t="shared" si="27"/>
        <v>0</v>
      </c>
      <c r="AJ75" s="17">
        <f t="shared" si="27"/>
        <v>0</v>
      </c>
      <c r="AK75" s="17">
        <f t="shared" si="27"/>
        <v>0</v>
      </c>
      <c r="AL75" s="18">
        <f t="shared" si="27"/>
        <v>0</v>
      </c>
      <c r="AM75" s="17">
        <f t="shared" si="27"/>
        <v>0</v>
      </c>
      <c r="AN75" s="17">
        <f t="shared" si="27"/>
        <v>15</v>
      </c>
      <c r="AO75" s="17">
        <f t="shared" si="27"/>
        <v>0</v>
      </c>
      <c r="AP75" s="18">
        <f t="shared" si="27"/>
        <v>1</v>
      </c>
      <c r="AQ75" s="17">
        <f t="shared" si="27"/>
        <v>0</v>
      </c>
      <c r="AR75" s="17">
        <f t="shared" si="27"/>
        <v>80</v>
      </c>
      <c r="AS75" s="17">
        <f t="shared" si="27"/>
        <v>0</v>
      </c>
      <c r="AT75" s="18">
        <f t="shared" si="27"/>
        <v>8</v>
      </c>
      <c r="AU75" s="33">
        <f t="shared" si="27"/>
        <v>620</v>
      </c>
      <c r="AV75" s="15">
        <f t="shared" si="27"/>
        <v>1250</v>
      </c>
      <c r="AW75" s="15">
        <f t="shared" si="27"/>
        <v>50</v>
      </c>
      <c r="AX75" s="25">
        <f t="shared" si="24"/>
        <v>620</v>
      </c>
      <c r="AY75" s="25">
        <f t="shared" si="25"/>
        <v>1250</v>
      </c>
      <c r="AZ75" s="25">
        <f t="shared" si="26"/>
        <v>50</v>
      </c>
      <c r="BA75" s="122"/>
      <c r="BC75" s="102"/>
      <c r="BD75" s="147"/>
    </row>
    <row r="76" spans="1:56" x14ac:dyDescent="0.25">
      <c r="A76" s="337" t="s">
        <v>88</v>
      </c>
      <c r="B76" s="338"/>
      <c r="C76" s="338"/>
      <c r="D76" s="338"/>
      <c r="E76" s="338"/>
      <c r="F76" s="338"/>
      <c r="G76" s="338"/>
      <c r="H76" s="338"/>
      <c r="I76" s="338"/>
      <c r="J76" s="338"/>
      <c r="K76" s="338"/>
      <c r="L76" s="338"/>
      <c r="M76" s="338"/>
      <c r="N76" s="338"/>
      <c r="O76" s="338"/>
      <c r="P76" s="338"/>
      <c r="Q76" s="338"/>
      <c r="R76" s="338"/>
      <c r="S76" s="338"/>
      <c r="T76" s="338"/>
      <c r="U76" s="338"/>
      <c r="V76" s="338"/>
      <c r="W76" s="338"/>
      <c r="X76" s="338"/>
      <c r="Y76" s="338"/>
      <c r="Z76" s="338"/>
      <c r="AA76" s="338"/>
      <c r="AB76" s="338"/>
      <c r="AC76" s="338"/>
      <c r="AD76" s="338"/>
      <c r="AE76" s="338"/>
      <c r="AF76" s="338"/>
      <c r="AG76" s="338"/>
      <c r="AH76" s="338"/>
      <c r="AI76" s="338"/>
      <c r="AJ76" s="338"/>
      <c r="AK76" s="338"/>
      <c r="AL76" s="338"/>
      <c r="AM76" s="338"/>
      <c r="AN76" s="338"/>
      <c r="AO76" s="338"/>
      <c r="AP76" s="338"/>
      <c r="AQ76" s="338"/>
      <c r="AR76" s="338"/>
      <c r="AS76" s="338"/>
      <c r="AT76" s="338"/>
      <c r="AU76" s="338"/>
      <c r="AV76" s="338"/>
      <c r="AW76" s="339"/>
      <c r="AX76" s="113"/>
      <c r="AY76" s="113"/>
      <c r="AZ76" s="6"/>
      <c r="BA76" s="114"/>
      <c r="BB76" s="135"/>
      <c r="BC76" s="102"/>
    </row>
    <row r="77" spans="1:56" ht="45" x14ac:dyDescent="0.25">
      <c r="A77" s="123" t="s">
        <v>32</v>
      </c>
      <c r="B77" s="308" t="s">
        <v>89</v>
      </c>
      <c r="C77" s="165" t="s">
        <v>259</v>
      </c>
      <c r="D77" s="309">
        <v>3</v>
      </c>
      <c r="E77" s="166">
        <v>3</v>
      </c>
      <c r="F77" s="166">
        <v>3</v>
      </c>
      <c r="G77" s="137"/>
      <c r="H77" s="137"/>
      <c r="I77" s="137"/>
      <c r="J77" s="138"/>
      <c r="K77" s="139"/>
      <c r="L77" s="139"/>
      <c r="M77" s="139"/>
      <c r="N77" s="138"/>
      <c r="O77" s="137">
        <v>10</v>
      </c>
      <c r="P77" s="137">
        <v>15</v>
      </c>
      <c r="Q77" s="137">
        <v>5</v>
      </c>
      <c r="R77" s="138">
        <v>3</v>
      </c>
      <c r="S77" s="139"/>
      <c r="T77" s="139"/>
      <c r="U77" s="139"/>
      <c r="V77" s="138"/>
      <c r="W77" s="137"/>
      <c r="X77" s="137"/>
      <c r="Y77" s="137"/>
      <c r="Z77" s="138"/>
      <c r="AA77" s="139"/>
      <c r="AB77" s="139"/>
      <c r="AC77" s="139"/>
      <c r="AD77" s="138"/>
      <c r="AE77" s="137"/>
      <c r="AF77" s="137"/>
      <c r="AG77" s="137"/>
      <c r="AH77" s="138"/>
      <c r="AI77" s="139"/>
      <c r="AJ77" s="139"/>
      <c r="AK77" s="139"/>
      <c r="AL77" s="138"/>
      <c r="AM77" s="137"/>
      <c r="AN77" s="137"/>
      <c r="AO77" s="137"/>
      <c r="AP77" s="138"/>
      <c r="AQ77" s="139"/>
      <c r="AR77" s="139"/>
      <c r="AS77" s="139"/>
      <c r="AT77" s="138"/>
      <c r="AU77" s="13">
        <f>SUM(G77:AT77)-AW77</f>
        <v>30</v>
      </c>
      <c r="AV77" s="13">
        <f>25*AW77</f>
        <v>75</v>
      </c>
      <c r="AW77" s="34">
        <f>SUM(J77+N77+R77+V77+Z77+AD77+AH77+AL77+AP77)+AT77</f>
        <v>3</v>
      </c>
      <c r="AX77" s="32">
        <f t="shared" ref="AX77:AX82" si="28">SUM(G77:AT77)-AW77</f>
        <v>30</v>
      </c>
      <c r="AY77" s="32">
        <f t="shared" ref="AY77:AY82" si="29">25*AZ77</f>
        <v>75</v>
      </c>
      <c r="AZ77" s="6">
        <f t="shared" ref="AZ77:AZ82" si="30">SUM(AT77+AP77+AL77+AH77+AD77+Z77+V77+R77+N77+J77)</f>
        <v>3</v>
      </c>
      <c r="BA77" s="157"/>
      <c r="BB77" s="135"/>
      <c r="BC77" s="102"/>
    </row>
    <row r="78" spans="1:56" ht="50.45" customHeight="1" x14ac:dyDescent="0.25">
      <c r="A78" s="297" t="s">
        <v>34</v>
      </c>
      <c r="B78" s="136" t="s">
        <v>362</v>
      </c>
      <c r="C78" s="165" t="s">
        <v>382</v>
      </c>
      <c r="D78" s="309">
        <v>3</v>
      </c>
      <c r="E78" s="166">
        <v>3</v>
      </c>
      <c r="F78" s="166">
        <v>3</v>
      </c>
      <c r="G78" s="137"/>
      <c r="H78" s="137"/>
      <c r="I78" s="137"/>
      <c r="J78" s="138"/>
      <c r="K78" s="139"/>
      <c r="L78" s="139"/>
      <c r="M78" s="139"/>
      <c r="N78" s="138"/>
      <c r="O78" s="137">
        <v>10</v>
      </c>
      <c r="P78" s="137">
        <v>15</v>
      </c>
      <c r="Q78" s="137">
        <v>5</v>
      </c>
      <c r="R78" s="138">
        <v>3</v>
      </c>
      <c r="S78" s="139"/>
      <c r="T78" s="139"/>
      <c r="U78" s="139"/>
      <c r="V78" s="138"/>
      <c r="W78" s="137"/>
      <c r="X78" s="137"/>
      <c r="Y78" s="137"/>
      <c r="Z78" s="138"/>
      <c r="AA78" s="139"/>
      <c r="AB78" s="139"/>
      <c r="AC78" s="139"/>
      <c r="AD78" s="138"/>
      <c r="AE78" s="137"/>
      <c r="AF78" s="137"/>
      <c r="AG78" s="137"/>
      <c r="AH78" s="138"/>
      <c r="AI78" s="139"/>
      <c r="AJ78" s="139"/>
      <c r="AK78" s="139"/>
      <c r="AL78" s="138"/>
      <c r="AM78" s="137"/>
      <c r="AN78" s="137"/>
      <c r="AO78" s="137"/>
      <c r="AP78" s="138"/>
      <c r="AQ78" s="139"/>
      <c r="AR78" s="139"/>
      <c r="AS78" s="139"/>
      <c r="AT78" s="138"/>
      <c r="AU78" s="13">
        <f>SUM(G78:AT78)-AW78</f>
        <v>30</v>
      </c>
      <c r="AV78" s="13">
        <f>25*AW78</f>
        <v>75</v>
      </c>
      <c r="AW78" s="34">
        <f>SUM(J78+N78+R78+V78+Z78+AD78+AH78+AL78+AP78)+AT78</f>
        <v>3</v>
      </c>
      <c r="AX78" s="32">
        <f t="shared" si="28"/>
        <v>30</v>
      </c>
      <c r="AY78" s="32">
        <f t="shared" si="29"/>
        <v>75</v>
      </c>
      <c r="AZ78" s="6">
        <f t="shared" si="30"/>
        <v>3</v>
      </c>
      <c r="BA78" s="157"/>
      <c r="BB78" s="135"/>
      <c r="BC78" s="102"/>
    </row>
    <row r="79" spans="1:56" ht="42" customHeight="1" x14ac:dyDescent="0.25">
      <c r="A79" s="123" t="s">
        <v>35</v>
      </c>
      <c r="B79" s="211" t="s">
        <v>90</v>
      </c>
      <c r="C79" s="165" t="s">
        <v>260</v>
      </c>
      <c r="D79" s="166"/>
      <c r="E79" s="166">
        <v>4</v>
      </c>
      <c r="F79" s="166">
        <v>4</v>
      </c>
      <c r="G79" s="137"/>
      <c r="H79" s="137"/>
      <c r="I79" s="137"/>
      <c r="J79" s="138"/>
      <c r="K79" s="139"/>
      <c r="L79" s="139"/>
      <c r="M79" s="139"/>
      <c r="N79" s="138"/>
      <c r="O79" s="137"/>
      <c r="P79" s="137"/>
      <c r="Q79" s="137"/>
      <c r="R79" s="138"/>
      <c r="S79" s="139">
        <v>10</v>
      </c>
      <c r="T79" s="139">
        <v>15</v>
      </c>
      <c r="U79" s="139">
        <v>5</v>
      </c>
      <c r="V79" s="138">
        <v>3</v>
      </c>
      <c r="W79" s="137"/>
      <c r="X79" s="137"/>
      <c r="Y79" s="137"/>
      <c r="Z79" s="138"/>
      <c r="AA79" s="139"/>
      <c r="AB79" s="139"/>
      <c r="AC79" s="139"/>
      <c r="AD79" s="138"/>
      <c r="AE79" s="137"/>
      <c r="AF79" s="137"/>
      <c r="AG79" s="137"/>
      <c r="AH79" s="138"/>
      <c r="AI79" s="139"/>
      <c r="AJ79" s="139"/>
      <c r="AK79" s="139"/>
      <c r="AL79" s="138"/>
      <c r="AM79" s="137"/>
      <c r="AN79" s="137"/>
      <c r="AO79" s="137"/>
      <c r="AP79" s="138"/>
      <c r="AQ79" s="139"/>
      <c r="AR79" s="139"/>
      <c r="AS79" s="139"/>
      <c r="AT79" s="138"/>
      <c r="AU79" s="13">
        <f>SUM(G79:AT79)-AW79</f>
        <v>30</v>
      </c>
      <c r="AV79" s="13">
        <f>25*AW79</f>
        <v>75</v>
      </c>
      <c r="AW79" s="34">
        <f>SUM(J79+N79+R79+V79+Z79+AD79+AH79+AL79+AP79)+AT79</f>
        <v>3</v>
      </c>
      <c r="AX79" s="32">
        <f t="shared" si="28"/>
        <v>30</v>
      </c>
      <c r="AY79" s="32">
        <f t="shared" si="29"/>
        <v>75</v>
      </c>
      <c r="AZ79" s="6">
        <f t="shared" si="30"/>
        <v>3</v>
      </c>
      <c r="BA79" s="157"/>
      <c r="BB79" s="135"/>
      <c r="BC79" s="102"/>
    </row>
    <row r="80" spans="1:56" ht="45" customHeight="1" x14ac:dyDescent="0.25">
      <c r="A80" s="290" t="s">
        <v>36</v>
      </c>
      <c r="B80" s="129" t="s">
        <v>345</v>
      </c>
      <c r="C80" s="291" t="s">
        <v>383</v>
      </c>
      <c r="D80" s="292"/>
      <c r="E80" s="292">
        <v>5</v>
      </c>
      <c r="F80" s="292"/>
      <c r="G80" s="288"/>
      <c r="H80" s="288"/>
      <c r="I80" s="288"/>
      <c r="J80" s="18"/>
      <c r="K80" s="289"/>
      <c r="L80" s="289"/>
      <c r="M80" s="289"/>
      <c r="N80" s="18"/>
      <c r="O80" s="288"/>
      <c r="P80" s="288"/>
      <c r="Q80" s="288"/>
      <c r="R80" s="18"/>
      <c r="S80" s="181"/>
      <c r="T80" s="181"/>
      <c r="U80" s="181"/>
      <c r="V80" s="180"/>
      <c r="W80" s="288"/>
      <c r="X80" s="288">
        <v>15</v>
      </c>
      <c r="Y80" s="288"/>
      <c r="Z80" s="18">
        <v>1</v>
      </c>
      <c r="AA80" s="289"/>
      <c r="AB80" s="289"/>
      <c r="AC80" s="289"/>
      <c r="AD80" s="18"/>
      <c r="AE80" s="288"/>
      <c r="AF80" s="288"/>
      <c r="AG80" s="288"/>
      <c r="AH80" s="18"/>
      <c r="AI80" s="289"/>
      <c r="AJ80" s="289"/>
      <c r="AK80" s="289"/>
      <c r="AL80" s="18"/>
      <c r="AM80" s="288"/>
      <c r="AN80" s="288"/>
      <c r="AO80" s="288"/>
      <c r="AP80" s="18"/>
      <c r="AQ80" s="289"/>
      <c r="AR80" s="289"/>
      <c r="AS80" s="289"/>
      <c r="AT80" s="18"/>
      <c r="AU80" s="295">
        <f>SUM(G80:AT80)-AW80</f>
        <v>15</v>
      </c>
      <c r="AV80" s="295">
        <f>25*AW80</f>
        <v>25</v>
      </c>
      <c r="AW80" s="31">
        <f>SUM(J80+N80+R80+V80+Z80+AD80+AH80+AL80+AP80)+AT80</f>
        <v>1</v>
      </c>
      <c r="AX80" s="32">
        <f t="shared" si="28"/>
        <v>15</v>
      </c>
      <c r="AY80" s="32">
        <f t="shared" si="29"/>
        <v>25</v>
      </c>
      <c r="AZ80" s="6">
        <f t="shared" si="30"/>
        <v>1</v>
      </c>
      <c r="BA80" s="157"/>
      <c r="BB80" s="135"/>
      <c r="BC80" s="102"/>
    </row>
    <row r="81" spans="1:56" ht="30" x14ac:dyDescent="0.25">
      <c r="A81" s="123" t="s">
        <v>38</v>
      </c>
      <c r="B81" s="129" t="s">
        <v>211</v>
      </c>
      <c r="C81" s="125" t="s">
        <v>261</v>
      </c>
      <c r="D81" s="126"/>
      <c r="E81" s="126">
        <v>5</v>
      </c>
      <c r="F81" s="126"/>
      <c r="G81" s="127"/>
      <c r="H81" s="127"/>
      <c r="I81" s="127"/>
      <c r="J81" s="18"/>
      <c r="K81" s="128"/>
      <c r="L81" s="128"/>
      <c r="M81" s="128"/>
      <c r="N81" s="18"/>
      <c r="O81" s="127"/>
      <c r="P81" s="127"/>
      <c r="Q81" s="127"/>
      <c r="R81" s="18"/>
      <c r="S81" s="128"/>
      <c r="T81" s="128"/>
      <c r="U81" s="128"/>
      <c r="V81" s="18"/>
      <c r="W81" s="127">
        <v>20</v>
      </c>
      <c r="X81" s="127"/>
      <c r="Y81" s="127"/>
      <c r="Z81" s="18">
        <v>2</v>
      </c>
      <c r="AA81" s="128"/>
      <c r="AB81" s="128"/>
      <c r="AC81" s="128"/>
      <c r="AD81" s="18"/>
      <c r="AE81" s="127"/>
      <c r="AF81" s="127"/>
      <c r="AG81" s="127"/>
      <c r="AH81" s="18"/>
      <c r="AI81" s="128"/>
      <c r="AJ81" s="128"/>
      <c r="AK81" s="128"/>
      <c r="AL81" s="18"/>
      <c r="AM81" s="127"/>
      <c r="AN81" s="127"/>
      <c r="AO81" s="127"/>
      <c r="AP81" s="18"/>
      <c r="AQ81" s="128"/>
      <c r="AR81" s="128"/>
      <c r="AS81" s="128"/>
      <c r="AT81" s="18"/>
      <c r="AU81" s="295">
        <f>SUM(G81:AT81)-AW81</f>
        <v>20</v>
      </c>
      <c r="AV81" s="295">
        <f>25*AW81</f>
        <v>50</v>
      </c>
      <c r="AW81" s="31">
        <f>SUM(J81+N81+R81+V81+Z81+AD81+AH81+AL81+AP81)+AT81</f>
        <v>2</v>
      </c>
      <c r="AX81" s="32">
        <f t="shared" si="28"/>
        <v>20</v>
      </c>
      <c r="AY81" s="32">
        <f t="shared" si="29"/>
        <v>50</v>
      </c>
      <c r="AZ81" s="6">
        <f t="shared" si="30"/>
        <v>2</v>
      </c>
      <c r="BA81" s="157"/>
      <c r="BB81" s="135"/>
      <c r="BC81" s="102"/>
    </row>
    <row r="82" spans="1:56" x14ac:dyDescent="0.25">
      <c r="A82" s="145"/>
      <c r="B82" s="146" t="s">
        <v>194</v>
      </c>
      <c r="C82" s="17"/>
      <c r="D82" s="17"/>
      <c r="E82" s="17"/>
      <c r="F82" s="17"/>
      <c r="G82" s="17">
        <f t="shared" ref="G82:AW82" si="31">SUM(G77:G81)</f>
        <v>0</v>
      </c>
      <c r="H82" s="17">
        <f t="shared" si="31"/>
        <v>0</v>
      </c>
      <c r="I82" s="17">
        <f t="shared" si="31"/>
        <v>0</v>
      </c>
      <c r="J82" s="18">
        <f t="shared" si="31"/>
        <v>0</v>
      </c>
      <c r="K82" s="17">
        <f t="shared" si="31"/>
        <v>0</v>
      </c>
      <c r="L82" s="17">
        <f t="shared" si="31"/>
        <v>0</v>
      </c>
      <c r="M82" s="17">
        <f t="shared" si="31"/>
        <v>0</v>
      </c>
      <c r="N82" s="18">
        <f t="shared" si="31"/>
        <v>0</v>
      </c>
      <c r="O82" s="17">
        <f t="shared" si="31"/>
        <v>20</v>
      </c>
      <c r="P82" s="17">
        <f t="shared" si="31"/>
        <v>30</v>
      </c>
      <c r="Q82" s="17">
        <f t="shared" si="31"/>
        <v>10</v>
      </c>
      <c r="R82" s="18">
        <f t="shared" si="31"/>
        <v>6</v>
      </c>
      <c r="S82" s="17">
        <f t="shared" si="31"/>
        <v>10</v>
      </c>
      <c r="T82" s="17">
        <f t="shared" si="31"/>
        <v>15</v>
      </c>
      <c r="U82" s="17">
        <f t="shared" si="31"/>
        <v>5</v>
      </c>
      <c r="V82" s="18">
        <f t="shared" si="31"/>
        <v>3</v>
      </c>
      <c r="W82" s="17">
        <f t="shared" si="31"/>
        <v>20</v>
      </c>
      <c r="X82" s="17">
        <f t="shared" si="31"/>
        <v>15</v>
      </c>
      <c r="Y82" s="17">
        <f t="shared" si="31"/>
        <v>0</v>
      </c>
      <c r="Z82" s="18">
        <f t="shared" si="31"/>
        <v>3</v>
      </c>
      <c r="AA82" s="17">
        <f t="shared" si="31"/>
        <v>0</v>
      </c>
      <c r="AB82" s="17">
        <f t="shared" si="31"/>
        <v>0</v>
      </c>
      <c r="AC82" s="17">
        <f t="shared" si="31"/>
        <v>0</v>
      </c>
      <c r="AD82" s="18">
        <f t="shared" si="31"/>
        <v>0</v>
      </c>
      <c r="AE82" s="17">
        <f t="shared" si="31"/>
        <v>0</v>
      </c>
      <c r="AF82" s="17">
        <f t="shared" si="31"/>
        <v>0</v>
      </c>
      <c r="AG82" s="17">
        <f t="shared" si="31"/>
        <v>0</v>
      </c>
      <c r="AH82" s="18">
        <f t="shared" si="31"/>
        <v>0</v>
      </c>
      <c r="AI82" s="17">
        <f t="shared" si="31"/>
        <v>0</v>
      </c>
      <c r="AJ82" s="17">
        <f t="shared" si="31"/>
        <v>0</v>
      </c>
      <c r="AK82" s="17">
        <f t="shared" si="31"/>
        <v>0</v>
      </c>
      <c r="AL82" s="18">
        <f t="shared" si="31"/>
        <v>0</v>
      </c>
      <c r="AM82" s="17">
        <f t="shared" si="31"/>
        <v>0</v>
      </c>
      <c r="AN82" s="17">
        <f t="shared" si="31"/>
        <v>0</v>
      </c>
      <c r="AO82" s="17">
        <f t="shared" si="31"/>
        <v>0</v>
      </c>
      <c r="AP82" s="18">
        <f t="shared" si="31"/>
        <v>0</v>
      </c>
      <c r="AQ82" s="17">
        <f t="shared" si="31"/>
        <v>0</v>
      </c>
      <c r="AR82" s="17">
        <f t="shared" si="31"/>
        <v>0</v>
      </c>
      <c r="AS82" s="17">
        <f t="shared" si="31"/>
        <v>0</v>
      </c>
      <c r="AT82" s="18">
        <f t="shared" si="31"/>
        <v>0</v>
      </c>
      <c r="AU82" s="15">
        <f t="shared" si="31"/>
        <v>125</v>
      </c>
      <c r="AV82" s="15">
        <f t="shared" si="31"/>
        <v>300</v>
      </c>
      <c r="AW82" s="15">
        <f t="shared" si="31"/>
        <v>12</v>
      </c>
      <c r="AX82" s="16">
        <f t="shared" si="28"/>
        <v>125</v>
      </c>
      <c r="AY82" s="16">
        <f t="shared" si="29"/>
        <v>300</v>
      </c>
      <c r="AZ82" s="25">
        <f t="shared" si="30"/>
        <v>12</v>
      </c>
      <c r="BA82" s="122"/>
      <c r="BC82" s="102"/>
      <c r="BD82" s="147"/>
    </row>
    <row r="83" spans="1:56" x14ac:dyDescent="0.25">
      <c r="A83" s="337" t="s">
        <v>91</v>
      </c>
      <c r="B83" s="338"/>
      <c r="C83" s="338"/>
      <c r="D83" s="338"/>
      <c r="E83" s="338"/>
      <c r="F83" s="338"/>
      <c r="G83" s="338"/>
      <c r="H83" s="338"/>
      <c r="I83" s="338"/>
      <c r="J83" s="338"/>
      <c r="K83" s="338"/>
      <c r="L83" s="338"/>
      <c r="M83" s="338"/>
      <c r="N83" s="338"/>
      <c r="O83" s="338"/>
      <c r="P83" s="338"/>
      <c r="Q83" s="338"/>
      <c r="R83" s="338"/>
      <c r="S83" s="338"/>
      <c r="T83" s="338"/>
      <c r="U83" s="338"/>
      <c r="V83" s="338"/>
      <c r="W83" s="338"/>
      <c r="X83" s="338"/>
      <c r="Y83" s="338"/>
      <c r="Z83" s="338"/>
      <c r="AA83" s="338"/>
      <c r="AB83" s="338"/>
      <c r="AC83" s="338"/>
      <c r="AD83" s="338"/>
      <c r="AE83" s="338"/>
      <c r="AF83" s="338"/>
      <c r="AG83" s="338"/>
      <c r="AH83" s="338"/>
      <c r="AI83" s="338"/>
      <c r="AJ83" s="338"/>
      <c r="AK83" s="338"/>
      <c r="AL83" s="338"/>
      <c r="AM83" s="338"/>
      <c r="AN83" s="338"/>
      <c r="AO83" s="338"/>
      <c r="AP83" s="338"/>
      <c r="AQ83" s="338"/>
      <c r="AR83" s="338"/>
      <c r="AS83" s="338"/>
      <c r="AT83" s="338"/>
      <c r="AU83" s="338"/>
      <c r="AV83" s="338"/>
      <c r="AW83" s="339"/>
      <c r="AX83" s="113"/>
      <c r="AY83" s="113"/>
      <c r="AZ83" s="6"/>
      <c r="BA83" s="114"/>
      <c r="BB83" s="135"/>
      <c r="BC83" s="102"/>
    </row>
    <row r="84" spans="1:56" s="169" customFormat="1" ht="45" x14ac:dyDescent="0.25">
      <c r="A84" s="297" t="s">
        <v>32</v>
      </c>
      <c r="B84" s="136" t="s">
        <v>59</v>
      </c>
      <c r="C84" s="165" t="s">
        <v>233</v>
      </c>
      <c r="D84" s="166">
        <v>2</v>
      </c>
      <c r="E84" s="166">
        <v>2</v>
      </c>
      <c r="F84" s="166">
        <v>2</v>
      </c>
      <c r="G84" s="137"/>
      <c r="H84" s="137"/>
      <c r="I84" s="137"/>
      <c r="J84" s="138"/>
      <c r="K84" s="139">
        <v>25</v>
      </c>
      <c r="L84" s="139">
        <v>15</v>
      </c>
      <c r="M84" s="139">
        <v>5</v>
      </c>
      <c r="N84" s="138">
        <v>4</v>
      </c>
      <c r="O84" s="137"/>
      <c r="P84" s="137"/>
      <c r="Q84" s="137"/>
      <c r="R84" s="138"/>
      <c r="S84" s="139"/>
      <c r="T84" s="139"/>
      <c r="U84" s="139"/>
      <c r="V84" s="138"/>
      <c r="W84" s="137"/>
      <c r="X84" s="137"/>
      <c r="Y84" s="137"/>
      <c r="Z84" s="138"/>
      <c r="AA84" s="139"/>
      <c r="AB84" s="139"/>
      <c r="AC84" s="139"/>
      <c r="AD84" s="138"/>
      <c r="AE84" s="137"/>
      <c r="AF84" s="137"/>
      <c r="AG84" s="137"/>
      <c r="AH84" s="138"/>
      <c r="AI84" s="139"/>
      <c r="AJ84" s="139"/>
      <c r="AK84" s="139"/>
      <c r="AL84" s="138"/>
      <c r="AM84" s="137"/>
      <c r="AN84" s="137"/>
      <c r="AO84" s="137"/>
      <c r="AP84" s="138"/>
      <c r="AQ84" s="139"/>
      <c r="AR84" s="139"/>
      <c r="AS84" s="139"/>
      <c r="AT84" s="138"/>
      <c r="AU84" s="295">
        <f t="shared" ref="AU84:AU89" si="32">SUM(G84:AT84)-AW84</f>
        <v>45</v>
      </c>
      <c r="AV84" s="295">
        <f t="shared" ref="AV84:AV89" si="33">25*AW84</f>
        <v>100</v>
      </c>
      <c r="AW84" s="295">
        <f t="shared" ref="AW84:AW89" si="34">SUM(J84+N84+R84+V84+Z84+AD84+AH84+AL84+AP84+AT84)</f>
        <v>4</v>
      </c>
      <c r="AX84" s="14">
        <f>SUM(G84:AT84)-AW84</f>
        <v>45</v>
      </c>
      <c r="AY84" s="14">
        <f t="shared" ref="AY84:AY90" si="35">25*AZ84</f>
        <v>100</v>
      </c>
      <c r="AZ84" s="14">
        <f t="shared" ref="AZ84:AZ90" si="36">SUM(AT84+AP84+AL84+AH84+AD84+Z84+V84+R84+N84+J84)</f>
        <v>4</v>
      </c>
      <c r="BA84" s="140"/>
      <c r="BB84" s="167"/>
      <c r="BC84" s="168"/>
    </row>
    <row r="85" spans="1:56" s="169" customFormat="1" ht="30" x14ac:dyDescent="0.25">
      <c r="A85" s="297" t="s">
        <v>34</v>
      </c>
      <c r="B85" s="172" t="s">
        <v>61</v>
      </c>
      <c r="C85" s="165" t="s">
        <v>237</v>
      </c>
      <c r="D85" s="166">
        <v>3</v>
      </c>
      <c r="E85" s="166">
        <v>3</v>
      </c>
      <c r="F85" s="166">
        <v>3</v>
      </c>
      <c r="G85" s="137"/>
      <c r="H85" s="137"/>
      <c r="I85" s="137"/>
      <c r="J85" s="138"/>
      <c r="K85" s="139"/>
      <c r="L85" s="139"/>
      <c r="M85" s="139"/>
      <c r="N85" s="138"/>
      <c r="O85" s="137">
        <v>25</v>
      </c>
      <c r="P85" s="137">
        <v>15</v>
      </c>
      <c r="Q85" s="137">
        <v>5</v>
      </c>
      <c r="R85" s="138">
        <v>4</v>
      </c>
      <c r="S85" s="139"/>
      <c r="T85" s="139"/>
      <c r="U85" s="139"/>
      <c r="V85" s="138"/>
      <c r="W85" s="137"/>
      <c r="X85" s="137"/>
      <c r="Y85" s="137"/>
      <c r="Z85" s="138"/>
      <c r="AA85" s="139"/>
      <c r="AB85" s="139"/>
      <c r="AC85" s="139"/>
      <c r="AD85" s="138"/>
      <c r="AE85" s="137"/>
      <c r="AF85" s="137"/>
      <c r="AG85" s="137"/>
      <c r="AH85" s="138"/>
      <c r="AI85" s="139"/>
      <c r="AJ85" s="139"/>
      <c r="AK85" s="139"/>
      <c r="AL85" s="138"/>
      <c r="AM85" s="137"/>
      <c r="AN85" s="137"/>
      <c r="AO85" s="137"/>
      <c r="AP85" s="138"/>
      <c r="AQ85" s="139"/>
      <c r="AR85" s="139"/>
      <c r="AS85" s="139"/>
      <c r="AT85" s="138"/>
      <c r="AU85" s="295">
        <f t="shared" si="32"/>
        <v>45</v>
      </c>
      <c r="AV85" s="295">
        <f t="shared" si="33"/>
        <v>100</v>
      </c>
      <c r="AW85" s="295">
        <f t="shared" si="34"/>
        <v>4</v>
      </c>
      <c r="AX85" s="14">
        <f>SUM(G85:AT85)-AW85</f>
        <v>45</v>
      </c>
      <c r="AY85" s="14">
        <f t="shared" si="35"/>
        <v>100</v>
      </c>
      <c r="AZ85" s="14">
        <f t="shared" si="36"/>
        <v>4</v>
      </c>
      <c r="BA85" s="140"/>
      <c r="BB85" s="167"/>
      <c r="BC85" s="168"/>
    </row>
    <row r="86" spans="1:56" s="169" customFormat="1" ht="45" x14ac:dyDescent="0.25">
      <c r="A86" s="297" t="s">
        <v>35</v>
      </c>
      <c r="B86" s="129" t="s">
        <v>93</v>
      </c>
      <c r="C86" s="298" t="s">
        <v>384</v>
      </c>
      <c r="D86" s="299"/>
      <c r="E86" s="299">
        <v>4</v>
      </c>
      <c r="F86" s="166"/>
      <c r="G86" s="137"/>
      <c r="H86" s="137"/>
      <c r="I86" s="137"/>
      <c r="J86" s="138"/>
      <c r="K86" s="296"/>
      <c r="L86" s="296"/>
      <c r="M86" s="296"/>
      <c r="N86" s="18"/>
      <c r="O86" s="137"/>
      <c r="P86" s="137"/>
      <c r="Q86" s="137"/>
      <c r="R86" s="138"/>
      <c r="S86" s="296">
        <v>15</v>
      </c>
      <c r="T86" s="296"/>
      <c r="U86" s="296"/>
      <c r="V86" s="18">
        <v>1</v>
      </c>
      <c r="W86" s="137"/>
      <c r="X86" s="137"/>
      <c r="Y86" s="137"/>
      <c r="Z86" s="138"/>
      <c r="AA86" s="139"/>
      <c r="AB86" s="139"/>
      <c r="AC86" s="139"/>
      <c r="AD86" s="138"/>
      <c r="AE86" s="137"/>
      <c r="AF86" s="137"/>
      <c r="AG86" s="137"/>
      <c r="AH86" s="138"/>
      <c r="AI86" s="139"/>
      <c r="AJ86" s="139"/>
      <c r="AK86" s="139"/>
      <c r="AL86" s="138"/>
      <c r="AM86" s="137"/>
      <c r="AN86" s="137"/>
      <c r="AO86" s="137"/>
      <c r="AP86" s="138"/>
      <c r="AQ86" s="139"/>
      <c r="AR86" s="139"/>
      <c r="AS86" s="139"/>
      <c r="AT86" s="138"/>
      <c r="AU86" s="295">
        <f t="shared" si="32"/>
        <v>15</v>
      </c>
      <c r="AV86" s="295">
        <f t="shared" si="33"/>
        <v>25</v>
      </c>
      <c r="AW86" s="295">
        <f t="shared" si="34"/>
        <v>1</v>
      </c>
      <c r="AX86" s="14">
        <f>SUM(G86:AT86)-AW86</f>
        <v>15</v>
      </c>
      <c r="AY86" s="14">
        <f t="shared" si="35"/>
        <v>25</v>
      </c>
      <c r="AZ86" s="14">
        <f t="shared" si="36"/>
        <v>1</v>
      </c>
      <c r="BA86" s="140"/>
      <c r="BB86" s="167"/>
      <c r="BC86" s="168"/>
    </row>
    <row r="87" spans="1:56" ht="49.15" customHeight="1" x14ac:dyDescent="0.25">
      <c r="A87" s="123" t="s">
        <v>36</v>
      </c>
      <c r="B87" s="173" t="s">
        <v>92</v>
      </c>
      <c r="C87" s="125" t="s">
        <v>262</v>
      </c>
      <c r="D87" s="126"/>
      <c r="E87" s="126">
        <v>4</v>
      </c>
      <c r="F87" s="126"/>
      <c r="G87" s="127"/>
      <c r="H87" s="127"/>
      <c r="I87" s="127"/>
      <c r="J87" s="18"/>
      <c r="K87" s="128"/>
      <c r="L87" s="128"/>
      <c r="M87" s="128"/>
      <c r="N87" s="18"/>
      <c r="O87" s="127"/>
      <c r="P87" s="127"/>
      <c r="Q87" s="127"/>
      <c r="R87" s="18"/>
      <c r="S87" s="128"/>
      <c r="T87" s="128">
        <v>15</v>
      </c>
      <c r="U87" s="128"/>
      <c r="V87" s="18">
        <v>1</v>
      </c>
      <c r="W87" s="127"/>
      <c r="X87" s="127"/>
      <c r="Y87" s="127"/>
      <c r="Z87" s="18"/>
      <c r="AA87" s="128"/>
      <c r="AB87" s="128"/>
      <c r="AC87" s="128"/>
      <c r="AD87" s="18"/>
      <c r="AE87" s="127"/>
      <c r="AF87" s="127"/>
      <c r="AG87" s="127"/>
      <c r="AH87" s="18"/>
      <c r="AI87" s="128"/>
      <c r="AJ87" s="128"/>
      <c r="AK87" s="128"/>
      <c r="AL87" s="18"/>
      <c r="AM87" s="127"/>
      <c r="AN87" s="127"/>
      <c r="AO87" s="127"/>
      <c r="AP87" s="18"/>
      <c r="AQ87" s="128"/>
      <c r="AR87" s="128"/>
      <c r="AS87" s="128"/>
      <c r="AT87" s="18"/>
      <c r="AU87" s="295">
        <f t="shared" si="32"/>
        <v>15</v>
      </c>
      <c r="AV87" s="295">
        <f t="shared" si="33"/>
        <v>25</v>
      </c>
      <c r="AW87" s="295">
        <f t="shared" si="34"/>
        <v>1</v>
      </c>
      <c r="AX87" s="32">
        <f>SUM(G87:AT87)-AW87</f>
        <v>15</v>
      </c>
      <c r="AY87" s="32">
        <f t="shared" si="35"/>
        <v>25</v>
      </c>
      <c r="AZ87" s="6">
        <f t="shared" si="36"/>
        <v>1</v>
      </c>
      <c r="BA87" s="157"/>
      <c r="BB87" s="135"/>
      <c r="BC87" s="102"/>
    </row>
    <row r="88" spans="1:56" ht="45" x14ac:dyDescent="0.25">
      <c r="A88" s="123" t="s">
        <v>38</v>
      </c>
      <c r="B88" s="182" t="s">
        <v>94</v>
      </c>
      <c r="C88" s="125" t="s">
        <v>263</v>
      </c>
      <c r="D88" s="126"/>
      <c r="E88" s="126">
        <v>7</v>
      </c>
      <c r="F88" s="126"/>
      <c r="G88" s="127"/>
      <c r="H88" s="127"/>
      <c r="I88" s="127"/>
      <c r="J88" s="18"/>
      <c r="K88" s="128"/>
      <c r="L88" s="128"/>
      <c r="M88" s="128"/>
      <c r="N88" s="18"/>
      <c r="O88" s="127"/>
      <c r="P88" s="127"/>
      <c r="Q88" s="127"/>
      <c r="R88" s="18"/>
      <c r="S88" s="128"/>
      <c r="T88" s="128"/>
      <c r="U88" s="128"/>
      <c r="V88" s="18"/>
      <c r="W88" s="127"/>
      <c r="X88" s="127"/>
      <c r="Y88" s="127"/>
      <c r="Z88" s="18"/>
      <c r="AA88" s="128"/>
      <c r="AB88" s="128"/>
      <c r="AC88" s="128"/>
      <c r="AD88" s="18"/>
      <c r="AE88" s="127"/>
      <c r="AF88" s="127">
        <v>15</v>
      </c>
      <c r="AG88" s="127"/>
      <c r="AH88" s="18">
        <v>1</v>
      </c>
      <c r="AI88" s="128"/>
      <c r="AJ88" s="128"/>
      <c r="AK88" s="128"/>
      <c r="AL88" s="18"/>
      <c r="AM88" s="127"/>
      <c r="AN88" s="127"/>
      <c r="AO88" s="127"/>
      <c r="AP88" s="18"/>
      <c r="AQ88" s="128"/>
      <c r="AR88" s="128"/>
      <c r="AS88" s="128"/>
      <c r="AT88" s="18"/>
      <c r="AU88" s="295">
        <f t="shared" si="32"/>
        <v>15</v>
      </c>
      <c r="AV88" s="295">
        <f t="shared" si="33"/>
        <v>25</v>
      </c>
      <c r="AW88" s="295">
        <f t="shared" si="34"/>
        <v>1</v>
      </c>
      <c r="AX88" s="32">
        <f t="shared" ref="AX88:AX107" si="37">SUM(G88:AT88)-AW88</f>
        <v>15</v>
      </c>
      <c r="AY88" s="32">
        <f t="shared" si="35"/>
        <v>25</v>
      </c>
      <c r="AZ88" s="6">
        <f t="shared" si="36"/>
        <v>1</v>
      </c>
      <c r="BA88" s="157"/>
      <c r="BB88" s="135"/>
      <c r="BC88" s="102"/>
    </row>
    <row r="89" spans="1:56" ht="45" x14ac:dyDescent="0.25">
      <c r="A89" s="123" t="s">
        <v>40</v>
      </c>
      <c r="B89" s="178" t="s">
        <v>95</v>
      </c>
      <c r="C89" s="125" t="s">
        <v>264</v>
      </c>
      <c r="D89" s="126"/>
      <c r="E89" s="126">
        <v>9</v>
      </c>
      <c r="F89" s="126"/>
      <c r="G89" s="127"/>
      <c r="H89" s="127"/>
      <c r="I89" s="127"/>
      <c r="J89" s="18"/>
      <c r="K89" s="128"/>
      <c r="L89" s="128"/>
      <c r="M89" s="128"/>
      <c r="N89" s="18"/>
      <c r="O89" s="127"/>
      <c r="P89" s="127"/>
      <c r="Q89" s="127"/>
      <c r="R89" s="18"/>
      <c r="S89" s="128"/>
      <c r="T89" s="128"/>
      <c r="U89" s="128"/>
      <c r="V89" s="18"/>
      <c r="W89" s="127"/>
      <c r="X89" s="127"/>
      <c r="Y89" s="127"/>
      <c r="Z89" s="18"/>
      <c r="AA89" s="128"/>
      <c r="AB89" s="128"/>
      <c r="AC89" s="128"/>
      <c r="AD89" s="18"/>
      <c r="AE89" s="127"/>
      <c r="AF89" s="127"/>
      <c r="AG89" s="127"/>
      <c r="AH89" s="18"/>
      <c r="AI89" s="128"/>
      <c r="AJ89" s="128"/>
      <c r="AK89" s="128"/>
      <c r="AL89" s="18"/>
      <c r="AM89" s="127">
        <v>15</v>
      </c>
      <c r="AN89" s="127"/>
      <c r="AO89" s="127"/>
      <c r="AP89" s="18">
        <v>1</v>
      </c>
      <c r="AQ89" s="128"/>
      <c r="AR89" s="128"/>
      <c r="AS89" s="128"/>
      <c r="AT89" s="18"/>
      <c r="AU89" s="295">
        <f t="shared" si="32"/>
        <v>15</v>
      </c>
      <c r="AV89" s="295">
        <f t="shared" si="33"/>
        <v>25</v>
      </c>
      <c r="AW89" s="295">
        <f t="shared" si="34"/>
        <v>1</v>
      </c>
      <c r="AX89" s="32">
        <f t="shared" si="37"/>
        <v>15</v>
      </c>
      <c r="AY89" s="32">
        <f t="shared" si="35"/>
        <v>25</v>
      </c>
      <c r="AZ89" s="6">
        <f t="shared" si="36"/>
        <v>1</v>
      </c>
      <c r="BA89" s="157"/>
      <c r="BB89" s="135"/>
      <c r="BC89" s="102"/>
    </row>
    <row r="90" spans="1:56" x14ac:dyDescent="0.25">
      <c r="A90" s="145"/>
      <c r="B90" s="146" t="s">
        <v>195</v>
      </c>
      <c r="C90" s="17"/>
      <c r="D90" s="17"/>
      <c r="E90" s="17"/>
      <c r="F90" s="17"/>
      <c r="G90" s="294">
        <f>SUM(G84:G89)</f>
        <v>0</v>
      </c>
      <c r="H90" s="294">
        <f t="shared" ref="H90:AT90" si="38">SUM(H84:H89)</f>
        <v>0</v>
      </c>
      <c r="I90" s="294">
        <f t="shared" si="38"/>
        <v>0</v>
      </c>
      <c r="J90" s="18">
        <f t="shared" si="38"/>
        <v>0</v>
      </c>
      <c r="K90" s="294">
        <f t="shared" si="38"/>
        <v>25</v>
      </c>
      <c r="L90" s="294">
        <f t="shared" si="38"/>
        <v>15</v>
      </c>
      <c r="M90" s="294">
        <f t="shared" si="38"/>
        <v>5</v>
      </c>
      <c r="N90" s="18">
        <f t="shared" si="38"/>
        <v>4</v>
      </c>
      <c r="O90" s="294">
        <f t="shared" si="38"/>
        <v>25</v>
      </c>
      <c r="P90" s="294">
        <f t="shared" si="38"/>
        <v>15</v>
      </c>
      <c r="Q90" s="294">
        <f t="shared" si="38"/>
        <v>5</v>
      </c>
      <c r="R90" s="18">
        <f t="shared" si="38"/>
        <v>4</v>
      </c>
      <c r="S90" s="294">
        <f t="shared" si="38"/>
        <v>15</v>
      </c>
      <c r="T90" s="294">
        <f t="shared" si="38"/>
        <v>15</v>
      </c>
      <c r="U90" s="294">
        <f t="shared" si="38"/>
        <v>0</v>
      </c>
      <c r="V90" s="18">
        <f t="shared" si="38"/>
        <v>2</v>
      </c>
      <c r="W90" s="294">
        <f t="shared" si="38"/>
        <v>0</v>
      </c>
      <c r="X90" s="294">
        <f t="shared" si="38"/>
        <v>0</v>
      </c>
      <c r="Y90" s="294">
        <f t="shared" si="38"/>
        <v>0</v>
      </c>
      <c r="Z90" s="18">
        <f t="shared" si="38"/>
        <v>0</v>
      </c>
      <c r="AA90" s="294">
        <f t="shared" si="38"/>
        <v>0</v>
      </c>
      <c r="AB90" s="294">
        <f t="shared" si="38"/>
        <v>0</v>
      </c>
      <c r="AC90" s="294">
        <f t="shared" si="38"/>
        <v>0</v>
      </c>
      <c r="AD90" s="18">
        <f t="shared" si="38"/>
        <v>0</v>
      </c>
      <c r="AE90" s="294">
        <f t="shared" si="38"/>
        <v>0</v>
      </c>
      <c r="AF90" s="294">
        <f t="shared" si="38"/>
        <v>15</v>
      </c>
      <c r="AG90" s="294">
        <f t="shared" si="38"/>
        <v>0</v>
      </c>
      <c r="AH90" s="18">
        <f t="shared" si="38"/>
        <v>1</v>
      </c>
      <c r="AI90" s="294">
        <f t="shared" si="38"/>
        <v>0</v>
      </c>
      <c r="AJ90" s="294">
        <f t="shared" si="38"/>
        <v>0</v>
      </c>
      <c r="AK90" s="294">
        <f t="shared" si="38"/>
        <v>0</v>
      </c>
      <c r="AL90" s="18">
        <f t="shared" si="38"/>
        <v>0</v>
      </c>
      <c r="AM90" s="294">
        <f t="shared" si="38"/>
        <v>15</v>
      </c>
      <c r="AN90" s="294">
        <f t="shared" si="38"/>
        <v>0</v>
      </c>
      <c r="AO90" s="294">
        <f t="shared" si="38"/>
        <v>0</v>
      </c>
      <c r="AP90" s="18">
        <f t="shared" si="38"/>
        <v>1</v>
      </c>
      <c r="AQ90" s="294">
        <f t="shared" si="38"/>
        <v>0</v>
      </c>
      <c r="AR90" s="294">
        <f t="shared" si="38"/>
        <v>0</v>
      </c>
      <c r="AS90" s="294">
        <f t="shared" si="38"/>
        <v>0</v>
      </c>
      <c r="AT90" s="18">
        <f t="shared" si="38"/>
        <v>0</v>
      </c>
      <c r="AU90" s="15">
        <f>SUM(AU84:AU89)</f>
        <v>150</v>
      </c>
      <c r="AV90" s="15">
        <f>SUM(AV84:AV89)</f>
        <v>300</v>
      </c>
      <c r="AW90" s="15">
        <f>SUM(AW84:AW89)</f>
        <v>12</v>
      </c>
      <c r="AX90" s="16">
        <f>SUM(G90:AT90)-AW90</f>
        <v>150</v>
      </c>
      <c r="AY90" s="16">
        <f t="shared" si="35"/>
        <v>300</v>
      </c>
      <c r="AZ90" s="25">
        <f t="shared" si="36"/>
        <v>12</v>
      </c>
      <c r="BA90" s="122"/>
      <c r="BC90" s="102"/>
      <c r="BD90" s="147"/>
    </row>
    <row r="91" spans="1:56" x14ac:dyDescent="0.25">
      <c r="A91" s="337" t="s">
        <v>96</v>
      </c>
      <c r="B91" s="338"/>
      <c r="C91" s="338"/>
      <c r="D91" s="338"/>
      <c r="E91" s="338"/>
      <c r="F91" s="338"/>
      <c r="G91" s="338"/>
      <c r="H91" s="338"/>
      <c r="I91" s="338"/>
      <c r="J91" s="338"/>
      <c r="K91" s="338"/>
      <c r="L91" s="338"/>
      <c r="M91" s="338"/>
      <c r="N91" s="338"/>
      <c r="O91" s="338"/>
      <c r="P91" s="338"/>
      <c r="Q91" s="338"/>
      <c r="R91" s="338"/>
      <c r="S91" s="338"/>
      <c r="T91" s="338"/>
      <c r="U91" s="338"/>
      <c r="V91" s="338"/>
      <c r="W91" s="338"/>
      <c r="X91" s="338"/>
      <c r="Y91" s="338"/>
      <c r="Z91" s="338"/>
      <c r="AA91" s="338"/>
      <c r="AB91" s="338"/>
      <c r="AC91" s="338"/>
      <c r="AD91" s="338"/>
      <c r="AE91" s="338"/>
      <c r="AF91" s="338"/>
      <c r="AG91" s="338"/>
      <c r="AH91" s="338"/>
      <c r="AI91" s="338"/>
      <c r="AJ91" s="338"/>
      <c r="AK91" s="338"/>
      <c r="AL91" s="338"/>
      <c r="AM91" s="338"/>
      <c r="AN91" s="338"/>
      <c r="AO91" s="338"/>
      <c r="AP91" s="338"/>
      <c r="AQ91" s="338"/>
      <c r="AR91" s="338"/>
      <c r="AS91" s="338"/>
      <c r="AT91" s="338"/>
      <c r="AU91" s="338"/>
      <c r="AV91" s="338"/>
      <c r="AW91" s="339"/>
      <c r="AX91" s="32"/>
      <c r="AY91" s="113"/>
      <c r="AZ91" s="6"/>
      <c r="BA91" s="114"/>
      <c r="BB91" s="135"/>
      <c r="BC91" s="102"/>
    </row>
    <row r="92" spans="1:56" ht="45" x14ac:dyDescent="0.25">
      <c r="A92" s="123" t="s">
        <v>32</v>
      </c>
      <c r="B92" s="129" t="s">
        <v>97</v>
      </c>
      <c r="C92" s="183" t="s">
        <v>385</v>
      </c>
      <c r="D92" s="126">
        <v>8</v>
      </c>
      <c r="E92" s="126">
        <v>8</v>
      </c>
      <c r="F92" s="126"/>
      <c r="G92" s="127"/>
      <c r="H92" s="127"/>
      <c r="I92" s="127"/>
      <c r="J92" s="18"/>
      <c r="K92" s="128"/>
      <c r="L92" s="128"/>
      <c r="M92" s="128"/>
      <c r="N92" s="18"/>
      <c r="O92" s="127"/>
      <c r="P92" s="127"/>
      <c r="Q92" s="127"/>
      <c r="R92" s="18"/>
      <c r="S92" s="128"/>
      <c r="T92" s="128"/>
      <c r="U92" s="128"/>
      <c r="W92" s="127"/>
      <c r="X92" s="127"/>
      <c r="Y92" s="127"/>
      <c r="Z92" s="18"/>
      <c r="AA92" s="128"/>
      <c r="AB92" s="128"/>
      <c r="AC92" s="128"/>
      <c r="AD92" s="18"/>
      <c r="AE92" s="127"/>
      <c r="AF92" s="127"/>
      <c r="AG92" s="127"/>
      <c r="AH92" s="18"/>
      <c r="AI92" s="128">
        <v>30</v>
      </c>
      <c r="AJ92" s="128">
        <v>15</v>
      </c>
      <c r="AK92" s="128"/>
      <c r="AL92" s="18">
        <v>4</v>
      </c>
      <c r="AM92" s="127"/>
      <c r="AN92" s="127"/>
      <c r="AO92" s="127"/>
      <c r="AP92" s="18"/>
      <c r="AQ92" s="128"/>
      <c r="AR92" s="128"/>
      <c r="AS92" s="128"/>
      <c r="AT92" s="18"/>
      <c r="AU92" s="19">
        <f>SUM(G92:AT92)-AW92</f>
        <v>45</v>
      </c>
      <c r="AV92" s="19">
        <f>25*AW92</f>
        <v>100</v>
      </c>
      <c r="AW92" s="31">
        <f>SUM(J92+N92+R92+V92+Z92+AD92+AH92+AL92+AP92+AT92)</f>
        <v>4</v>
      </c>
      <c r="AX92" s="32">
        <f t="shared" si="37"/>
        <v>45</v>
      </c>
      <c r="AY92" s="32">
        <f>25*AZ92</f>
        <v>100</v>
      </c>
      <c r="AZ92" s="6">
        <f>SUM(AT92+AP92+AL92+AH92+AD92+Z92+V92+R92+N92+J92)</f>
        <v>4</v>
      </c>
      <c r="BA92" s="157"/>
      <c r="BB92" s="135"/>
      <c r="BC92" s="102"/>
    </row>
    <row r="93" spans="1:56" ht="45" x14ac:dyDescent="0.25">
      <c r="A93" s="123" t="s">
        <v>34</v>
      </c>
      <c r="B93" s="129" t="s">
        <v>98</v>
      </c>
      <c r="C93" s="183" t="s">
        <v>265</v>
      </c>
      <c r="D93" s="126">
        <v>8</v>
      </c>
      <c r="E93" s="126">
        <v>8</v>
      </c>
      <c r="F93" s="126"/>
      <c r="G93" s="127"/>
      <c r="H93" s="127"/>
      <c r="I93" s="127"/>
      <c r="J93" s="18"/>
      <c r="K93" s="128"/>
      <c r="L93" s="128"/>
      <c r="M93" s="128"/>
      <c r="N93" s="18"/>
      <c r="O93" s="127"/>
      <c r="P93" s="127"/>
      <c r="Q93" s="127"/>
      <c r="R93" s="18"/>
      <c r="S93" s="128"/>
      <c r="T93" s="128"/>
      <c r="U93" s="128"/>
      <c r="V93" s="18"/>
      <c r="W93" s="127"/>
      <c r="X93" s="127"/>
      <c r="Y93" s="127"/>
      <c r="Z93" s="18"/>
      <c r="AA93" s="128"/>
      <c r="AB93" s="128"/>
      <c r="AC93" s="128"/>
      <c r="AD93" s="18"/>
      <c r="AE93" s="127"/>
      <c r="AF93" s="127"/>
      <c r="AG93" s="127"/>
      <c r="AH93" s="18"/>
      <c r="AI93" s="128">
        <v>30</v>
      </c>
      <c r="AJ93" s="128">
        <v>15</v>
      </c>
      <c r="AK93" s="128"/>
      <c r="AL93" s="18">
        <v>4</v>
      </c>
      <c r="AM93" s="127"/>
      <c r="AN93" s="127"/>
      <c r="AO93" s="127"/>
      <c r="AP93" s="18"/>
      <c r="AQ93" s="128"/>
      <c r="AR93" s="128"/>
      <c r="AS93" s="128"/>
      <c r="AT93" s="18"/>
      <c r="AU93" s="19">
        <f>SUM(G93:AT93)-AW93</f>
        <v>45</v>
      </c>
      <c r="AV93" s="19">
        <f>25*AW93</f>
        <v>100</v>
      </c>
      <c r="AW93" s="31">
        <f>SUM(J93+N93+R93+V93+Z93+AD93+AH93+AL93+AP93+AT93)</f>
        <v>4</v>
      </c>
      <c r="AX93" s="32">
        <f t="shared" si="37"/>
        <v>45</v>
      </c>
      <c r="AY93" s="32">
        <f>25*AZ93</f>
        <v>100</v>
      </c>
      <c r="AZ93" s="6">
        <f>SUM(AT93+AP93+AL93+AH93+AD93+Z93+V93+R93+N93+J93)</f>
        <v>4</v>
      </c>
      <c r="BA93" s="157"/>
      <c r="BB93" s="135"/>
      <c r="BC93" s="102"/>
    </row>
    <row r="94" spans="1:56" s="169" customFormat="1" ht="45" x14ac:dyDescent="0.25">
      <c r="A94" s="164" t="s">
        <v>35</v>
      </c>
      <c r="B94" s="136" t="s">
        <v>99</v>
      </c>
      <c r="C94" s="165" t="s">
        <v>266</v>
      </c>
      <c r="D94" s="166">
        <v>9</v>
      </c>
      <c r="E94" s="166">
        <v>9</v>
      </c>
      <c r="F94" s="166">
        <v>9</v>
      </c>
      <c r="G94" s="137"/>
      <c r="H94" s="137"/>
      <c r="I94" s="137"/>
      <c r="J94" s="138"/>
      <c r="K94" s="139"/>
      <c r="L94" s="139"/>
      <c r="M94" s="139"/>
      <c r="N94" s="138"/>
      <c r="O94" s="137"/>
      <c r="P94" s="137"/>
      <c r="Q94" s="137"/>
      <c r="R94" s="138"/>
      <c r="S94" s="139"/>
      <c r="T94" s="139"/>
      <c r="U94" s="139"/>
      <c r="V94" s="138"/>
      <c r="W94" s="137"/>
      <c r="X94" s="137"/>
      <c r="Y94" s="137"/>
      <c r="Z94" s="138"/>
      <c r="AA94" s="139"/>
      <c r="AB94" s="139"/>
      <c r="AC94" s="139"/>
      <c r="AD94" s="138"/>
      <c r="AE94" s="137"/>
      <c r="AF94" s="137"/>
      <c r="AG94" s="137"/>
      <c r="AH94" s="138"/>
      <c r="AI94" s="139"/>
      <c r="AJ94" s="139"/>
      <c r="AK94" s="139"/>
      <c r="AL94" s="138"/>
      <c r="AM94" s="137">
        <v>25</v>
      </c>
      <c r="AN94" s="137">
        <v>15</v>
      </c>
      <c r="AO94" s="137">
        <v>5</v>
      </c>
      <c r="AP94" s="138">
        <v>4</v>
      </c>
      <c r="AQ94" s="139"/>
      <c r="AR94" s="139"/>
      <c r="AS94" s="139"/>
      <c r="AT94" s="138"/>
      <c r="AU94" s="13">
        <f>SUM(G94:AT94)-AW94</f>
        <v>45</v>
      </c>
      <c r="AV94" s="13">
        <f>25*AW94</f>
        <v>100</v>
      </c>
      <c r="AW94" s="34">
        <f>SUM(J94+N94+R94+V94+Z94+AD94+AH94+AL94+AP94+AT94)</f>
        <v>4</v>
      </c>
      <c r="AX94" s="35">
        <f t="shared" si="37"/>
        <v>45</v>
      </c>
      <c r="AY94" s="35">
        <f>25*AZ94</f>
        <v>100</v>
      </c>
      <c r="AZ94" s="14">
        <f>SUM(AT94+AP94+AL94+AH94+AD94+Z94+V94+R94+N94+J94)</f>
        <v>4</v>
      </c>
      <c r="BA94" s="184"/>
      <c r="BB94" s="167"/>
      <c r="BC94" s="168"/>
    </row>
    <row r="95" spans="1:56" x14ac:dyDescent="0.25">
      <c r="A95" s="145"/>
      <c r="B95" s="146" t="s">
        <v>196</v>
      </c>
      <c r="C95" s="17"/>
      <c r="D95" s="17"/>
      <c r="E95" s="17"/>
      <c r="F95" s="17"/>
      <c r="G95" s="17">
        <f t="shared" ref="G95:AW95" si="39">SUM(G92:G94)</f>
        <v>0</v>
      </c>
      <c r="H95" s="17">
        <f t="shared" si="39"/>
        <v>0</v>
      </c>
      <c r="I95" s="17">
        <f t="shared" si="39"/>
        <v>0</v>
      </c>
      <c r="J95" s="18">
        <f t="shared" si="39"/>
        <v>0</v>
      </c>
      <c r="K95" s="17">
        <f t="shared" si="39"/>
        <v>0</v>
      </c>
      <c r="L95" s="17">
        <f t="shared" si="39"/>
        <v>0</v>
      </c>
      <c r="M95" s="17">
        <f t="shared" si="39"/>
        <v>0</v>
      </c>
      <c r="N95" s="18">
        <f t="shared" si="39"/>
        <v>0</v>
      </c>
      <c r="O95" s="17">
        <f t="shared" si="39"/>
        <v>0</v>
      </c>
      <c r="P95" s="17">
        <f t="shared" si="39"/>
        <v>0</v>
      </c>
      <c r="Q95" s="17">
        <f t="shared" si="39"/>
        <v>0</v>
      </c>
      <c r="R95" s="18">
        <f t="shared" si="39"/>
        <v>0</v>
      </c>
      <c r="S95" s="17">
        <f t="shared" si="39"/>
        <v>0</v>
      </c>
      <c r="T95" s="17">
        <f t="shared" si="39"/>
        <v>0</v>
      </c>
      <c r="U95" s="17">
        <f t="shared" si="39"/>
        <v>0</v>
      </c>
      <c r="V95" s="18">
        <f t="shared" si="39"/>
        <v>0</v>
      </c>
      <c r="W95" s="17">
        <f t="shared" si="39"/>
        <v>0</v>
      </c>
      <c r="X95" s="17">
        <f t="shared" si="39"/>
        <v>0</v>
      </c>
      <c r="Y95" s="17">
        <f t="shared" si="39"/>
        <v>0</v>
      </c>
      <c r="Z95" s="18">
        <f t="shared" si="39"/>
        <v>0</v>
      </c>
      <c r="AA95" s="17">
        <f>SUM(AA92:AA94)</f>
        <v>0</v>
      </c>
      <c r="AB95" s="17">
        <f>SUM(AB92:AB94)</f>
        <v>0</v>
      </c>
      <c r="AC95" s="17">
        <f t="shared" si="39"/>
        <v>0</v>
      </c>
      <c r="AD95" s="18">
        <f>SUM(AD92:AD94)</f>
        <v>0</v>
      </c>
      <c r="AE95" s="17">
        <f t="shared" si="39"/>
        <v>0</v>
      </c>
      <c r="AF95" s="17">
        <f t="shared" si="39"/>
        <v>0</v>
      </c>
      <c r="AG95" s="17">
        <f t="shared" si="39"/>
        <v>0</v>
      </c>
      <c r="AH95" s="18">
        <f t="shared" si="39"/>
        <v>0</v>
      </c>
      <c r="AI95" s="17">
        <f t="shared" si="39"/>
        <v>60</v>
      </c>
      <c r="AJ95" s="17">
        <f t="shared" si="39"/>
        <v>30</v>
      </c>
      <c r="AK95" s="17">
        <f t="shared" si="39"/>
        <v>0</v>
      </c>
      <c r="AL95" s="18">
        <f t="shared" si="39"/>
        <v>8</v>
      </c>
      <c r="AM95" s="17">
        <f t="shared" si="39"/>
        <v>25</v>
      </c>
      <c r="AN95" s="17">
        <f t="shared" si="39"/>
        <v>15</v>
      </c>
      <c r="AO95" s="17">
        <f t="shared" si="39"/>
        <v>5</v>
      </c>
      <c r="AP95" s="18">
        <f t="shared" si="39"/>
        <v>4</v>
      </c>
      <c r="AQ95" s="17">
        <f t="shared" si="39"/>
        <v>0</v>
      </c>
      <c r="AR95" s="17">
        <f t="shared" si="39"/>
        <v>0</v>
      </c>
      <c r="AS95" s="17">
        <f t="shared" si="39"/>
        <v>0</v>
      </c>
      <c r="AT95" s="18">
        <f t="shared" si="39"/>
        <v>0</v>
      </c>
      <c r="AU95" s="15">
        <f>SUM(AU92:AU94)</f>
        <v>135</v>
      </c>
      <c r="AV95" s="15">
        <f>SUM(AV92:AV94)</f>
        <v>300</v>
      </c>
      <c r="AW95" s="15">
        <f t="shared" si="39"/>
        <v>12</v>
      </c>
      <c r="AX95" s="16">
        <f t="shared" si="37"/>
        <v>135</v>
      </c>
      <c r="AY95" s="16">
        <f>25*AZ95</f>
        <v>300</v>
      </c>
      <c r="AZ95" s="25">
        <f>SUM(AT95+AP95+AL95+AH95+AD95+Z95+V95+R95+N95+J95)</f>
        <v>12</v>
      </c>
      <c r="BA95" s="122"/>
      <c r="BC95" s="102"/>
      <c r="BD95" s="147"/>
    </row>
    <row r="96" spans="1:56" x14ac:dyDescent="0.25">
      <c r="A96" s="337" t="s">
        <v>100</v>
      </c>
      <c r="B96" s="338"/>
      <c r="C96" s="338"/>
      <c r="D96" s="338"/>
      <c r="E96" s="338"/>
      <c r="F96" s="338"/>
      <c r="G96" s="338"/>
      <c r="H96" s="338"/>
      <c r="I96" s="338"/>
      <c r="J96" s="338"/>
      <c r="K96" s="338"/>
      <c r="L96" s="338"/>
      <c r="M96" s="338"/>
      <c r="N96" s="338"/>
      <c r="O96" s="338"/>
      <c r="P96" s="338"/>
      <c r="Q96" s="338"/>
      <c r="R96" s="338"/>
      <c r="S96" s="338"/>
      <c r="T96" s="338"/>
      <c r="U96" s="338"/>
      <c r="V96" s="338"/>
      <c r="W96" s="338"/>
      <c r="X96" s="338"/>
      <c r="Y96" s="338"/>
      <c r="Z96" s="338"/>
      <c r="AA96" s="338"/>
      <c r="AB96" s="338"/>
      <c r="AC96" s="338"/>
      <c r="AD96" s="338"/>
      <c r="AE96" s="338"/>
      <c r="AF96" s="338"/>
      <c r="AG96" s="338"/>
      <c r="AH96" s="338"/>
      <c r="AI96" s="338"/>
      <c r="AJ96" s="338"/>
      <c r="AK96" s="338"/>
      <c r="AL96" s="338"/>
      <c r="AM96" s="338"/>
      <c r="AN96" s="338"/>
      <c r="AO96" s="338"/>
      <c r="AP96" s="338"/>
      <c r="AQ96" s="338"/>
      <c r="AR96" s="338"/>
      <c r="AS96" s="338"/>
      <c r="AT96" s="338"/>
      <c r="AU96" s="338"/>
      <c r="AV96" s="338"/>
      <c r="AW96" s="339"/>
      <c r="AX96" s="32"/>
      <c r="AY96" s="113"/>
      <c r="AZ96" s="6"/>
      <c r="BA96" s="114"/>
      <c r="BB96" s="135"/>
      <c r="BC96" s="102"/>
    </row>
    <row r="97" spans="1:56" s="169" customFormat="1" ht="30" x14ac:dyDescent="0.25">
      <c r="A97" s="164" t="s">
        <v>32</v>
      </c>
      <c r="B97" s="136" t="s">
        <v>101</v>
      </c>
      <c r="C97" s="165" t="s">
        <v>267</v>
      </c>
      <c r="D97" s="166">
        <v>4</v>
      </c>
      <c r="E97" s="166">
        <v>4</v>
      </c>
      <c r="F97" s="166">
        <v>4</v>
      </c>
      <c r="G97" s="137"/>
      <c r="H97" s="137"/>
      <c r="I97" s="137"/>
      <c r="J97" s="138"/>
      <c r="K97" s="139"/>
      <c r="L97" s="139"/>
      <c r="M97" s="139"/>
      <c r="N97" s="138"/>
      <c r="O97" s="137"/>
      <c r="P97" s="137"/>
      <c r="Q97" s="137"/>
      <c r="R97" s="138"/>
      <c r="S97" s="139">
        <v>25</v>
      </c>
      <c r="T97" s="185">
        <v>15</v>
      </c>
      <c r="U97" s="139">
        <v>5</v>
      </c>
      <c r="V97" s="138">
        <v>4</v>
      </c>
      <c r="W97" s="186"/>
      <c r="X97" s="137"/>
      <c r="Y97" s="137"/>
      <c r="Z97" s="144"/>
      <c r="AA97" s="139"/>
      <c r="AB97" s="139"/>
      <c r="AC97" s="139"/>
      <c r="AD97" s="138"/>
      <c r="AE97" s="137"/>
      <c r="AF97" s="137"/>
      <c r="AG97" s="137"/>
      <c r="AH97" s="138"/>
      <c r="AI97" s="139"/>
      <c r="AJ97" s="139"/>
      <c r="AK97" s="139"/>
      <c r="AL97" s="138"/>
      <c r="AM97" s="137"/>
      <c r="AN97" s="137"/>
      <c r="AO97" s="137"/>
      <c r="AP97" s="138"/>
      <c r="AQ97" s="139"/>
      <c r="AR97" s="139"/>
      <c r="AS97" s="139"/>
      <c r="AT97" s="138"/>
      <c r="AU97" s="13">
        <f>SUM(G97:AT97)-AW97</f>
        <v>45</v>
      </c>
      <c r="AV97" s="13">
        <f>25*AW97</f>
        <v>100</v>
      </c>
      <c r="AW97" s="34">
        <f>SUM(J97+N97+R97+V97+Z97+AD97+AH97+AL97+AP97)+AT97</f>
        <v>4</v>
      </c>
      <c r="AX97" s="35">
        <f t="shared" si="37"/>
        <v>45</v>
      </c>
      <c r="AY97" s="35">
        <f>25*AZ97</f>
        <v>100</v>
      </c>
      <c r="AZ97" s="14">
        <f>SUM(AT97+AP97+AL97+AH97+AD97+Z97+V97+R97+N97+J97)</f>
        <v>4</v>
      </c>
      <c r="BA97" s="184"/>
      <c r="BB97" s="167"/>
      <c r="BC97" s="168"/>
    </row>
    <row r="98" spans="1:56" s="169" customFormat="1" ht="30" x14ac:dyDescent="0.25">
      <c r="A98" s="164" t="s">
        <v>34</v>
      </c>
      <c r="B98" s="136" t="s">
        <v>102</v>
      </c>
      <c r="C98" s="165" t="s">
        <v>268</v>
      </c>
      <c r="D98" s="166">
        <v>5</v>
      </c>
      <c r="E98" s="166">
        <v>5</v>
      </c>
      <c r="F98" s="166">
        <v>5</v>
      </c>
      <c r="G98" s="137"/>
      <c r="H98" s="137"/>
      <c r="I98" s="137"/>
      <c r="J98" s="138"/>
      <c r="K98" s="139"/>
      <c r="L98" s="139"/>
      <c r="M98" s="139"/>
      <c r="N98" s="138"/>
      <c r="O98" s="137"/>
      <c r="P98" s="137"/>
      <c r="Q98" s="137"/>
      <c r="R98" s="138"/>
      <c r="S98" s="187"/>
      <c r="T98" s="139"/>
      <c r="U98" s="139"/>
      <c r="V98" s="144"/>
      <c r="W98" s="137">
        <v>25</v>
      </c>
      <c r="X98" s="137">
        <v>15</v>
      </c>
      <c r="Y98" s="137">
        <v>5</v>
      </c>
      <c r="Z98" s="138">
        <v>4</v>
      </c>
      <c r="AA98" s="139"/>
      <c r="AB98" s="139"/>
      <c r="AC98" s="139"/>
      <c r="AD98" s="138"/>
      <c r="AE98" s="137"/>
      <c r="AF98" s="137"/>
      <c r="AG98" s="137"/>
      <c r="AH98" s="138"/>
      <c r="AI98" s="139"/>
      <c r="AJ98" s="139"/>
      <c r="AK98" s="139"/>
      <c r="AL98" s="138"/>
      <c r="AM98" s="137"/>
      <c r="AN98" s="137"/>
      <c r="AO98" s="137"/>
      <c r="AP98" s="138"/>
      <c r="AQ98" s="139"/>
      <c r="AR98" s="139"/>
      <c r="AS98" s="139"/>
      <c r="AT98" s="138"/>
      <c r="AU98" s="13">
        <f>SUM(G98:AT98)-AW98</f>
        <v>45</v>
      </c>
      <c r="AV98" s="13">
        <f>25*AW98</f>
        <v>100</v>
      </c>
      <c r="AW98" s="34">
        <f>SUM(J98+N98+R98+V98+Z98+AD98+AH98+AL98+AP98)+AT98</f>
        <v>4</v>
      </c>
      <c r="AX98" s="35">
        <f t="shared" si="37"/>
        <v>45</v>
      </c>
      <c r="AY98" s="35">
        <f>25*AZ98</f>
        <v>100</v>
      </c>
      <c r="AZ98" s="14">
        <f>SUM(AT98+AP98+AL98+AH98+AD98+Z98+V98+R98+N98+J98)</f>
        <v>4</v>
      </c>
      <c r="BA98" s="184"/>
      <c r="BB98" s="167"/>
      <c r="BC98" s="168"/>
    </row>
    <row r="99" spans="1:56" x14ac:dyDescent="0.25">
      <c r="A99" s="145"/>
      <c r="B99" s="146" t="s">
        <v>197</v>
      </c>
      <c r="C99" s="17"/>
      <c r="D99" s="17"/>
      <c r="E99" s="17"/>
      <c r="F99" s="17"/>
      <c r="G99" s="294">
        <f>SUM(G97:G98)</f>
        <v>0</v>
      </c>
      <c r="H99" s="294">
        <f>SUM(H97:H98)</f>
        <v>0</v>
      </c>
      <c r="I99" s="294">
        <f>SUM(I97:I98)</f>
        <v>0</v>
      </c>
      <c r="J99" s="18">
        <f>SUM(J97:J98)</f>
        <v>0</v>
      </c>
      <c r="K99" s="294">
        <f t="shared" ref="K99:T99" si="40">SUM(K97:K97)</f>
        <v>0</v>
      </c>
      <c r="L99" s="294">
        <f t="shared" si="40"/>
        <v>0</v>
      </c>
      <c r="M99" s="294">
        <f t="shared" si="40"/>
        <v>0</v>
      </c>
      <c r="N99" s="18">
        <f t="shared" si="40"/>
        <v>0</v>
      </c>
      <c r="O99" s="294">
        <f t="shared" si="40"/>
        <v>0</v>
      </c>
      <c r="P99" s="294">
        <f t="shared" si="40"/>
        <v>0</v>
      </c>
      <c r="Q99" s="294">
        <f t="shared" si="40"/>
        <v>0</v>
      </c>
      <c r="R99" s="18">
        <f t="shared" si="40"/>
        <v>0</v>
      </c>
      <c r="S99" s="294">
        <f>SUM(S97:S97)</f>
        <v>25</v>
      </c>
      <c r="T99" s="294">
        <f t="shared" si="40"/>
        <v>15</v>
      </c>
      <c r="U99" s="294">
        <f>SUM(U97:U97)</f>
        <v>5</v>
      </c>
      <c r="V99" s="18">
        <f>SUM(V97:V97)</f>
        <v>4</v>
      </c>
      <c r="W99" s="294">
        <f>SUM(W98:W98)</f>
        <v>25</v>
      </c>
      <c r="X99" s="294">
        <f>SUM(X98:X98)</f>
        <v>15</v>
      </c>
      <c r="Y99" s="294">
        <f>SUM(Y98)</f>
        <v>5</v>
      </c>
      <c r="Z99" s="18">
        <f>SUM(Z98:Z98)</f>
        <v>4</v>
      </c>
      <c r="AA99" s="294">
        <f t="shared" ref="AA99:AT99" si="41">SUM(AA97:AA97)</f>
        <v>0</v>
      </c>
      <c r="AB99" s="294">
        <f t="shared" si="41"/>
        <v>0</v>
      </c>
      <c r="AC99" s="294">
        <f t="shared" si="41"/>
        <v>0</v>
      </c>
      <c r="AD99" s="18">
        <f t="shared" si="41"/>
        <v>0</v>
      </c>
      <c r="AE99" s="294">
        <f t="shared" si="41"/>
        <v>0</v>
      </c>
      <c r="AF99" s="294">
        <f t="shared" si="41"/>
        <v>0</v>
      </c>
      <c r="AG99" s="294">
        <f t="shared" si="41"/>
        <v>0</v>
      </c>
      <c r="AH99" s="18">
        <f t="shared" si="41"/>
        <v>0</v>
      </c>
      <c r="AI99" s="294">
        <f t="shared" si="41"/>
        <v>0</v>
      </c>
      <c r="AJ99" s="294">
        <f t="shared" si="41"/>
        <v>0</v>
      </c>
      <c r="AK99" s="294">
        <f t="shared" si="41"/>
        <v>0</v>
      </c>
      <c r="AL99" s="18">
        <f t="shared" si="41"/>
        <v>0</v>
      </c>
      <c r="AM99" s="294">
        <f t="shared" si="41"/>
        <v>0</v>
      </c>
      <c r="AN99" s="294">
        <f t="shared" si="41"/>
        <v>0</v>
      </c>
      <c r="AO99" s="294">
        <f t="shared" si="41"/>
        <v>0</v>
      </c>
      <c r="AP99" s="18">
        <f t="shared" si="41"/>
        <v>0</v>
      </c>
      <c r="AQ99" s="294">
        <f t="shared" si="41"/>
        <v>0</v>
      </c>
      <c r="AR99" s="294">
        <f t="shared" si="41"/>
        <v>0</v>
      </c>
      <c r="AS99" s="294">
        <f t="shared" si="41"/>
        <v>0</v>
      </c>
      <c r="AT99" s="18">
        <f t="shared" si="41"/>
        <v>0</v>
      </c>
      <c r="AU99" s="36">
        <f>SUM(AU97:AU98)</f>
        <v>90</v>
      </c>
      <c r="AV99" s="36">
        <f>25*AW99</f>
        <v>200</v>
      </c>
      <c r="AW99" s="37">
        <f>SUM(F99+J99+N99+R99+V99+Z99+AD99+AH99+AL99+AP99)</f>
        <v>8</v>
      </c>
      <c r="AX99" s="16">
        <f t="shared" si="37"/>
        <v>90</v>
      </c>
      <c r="AY99" s="16">
        <f>25*AZ99</f>
        <v>200</v>
      </c>
      <c r="AZ99" s="25">
        <f>SUM(AT99+AP99+AL99+AH99+AD99+Z99+V99+R99+N99+J99)</f>
        <v>8</v>
      </c>
      <c r="BA99" s="157"/>
      <c r="BC99" s="102"/>
      <c r="BD99" s="147"/>
    </row>
    <row r="100" spans="1:56" x14ac:dyDescent="0.25">
      <c r="A100" s="337" t="s">
        <v>103</v>
      </c>
      <c r="B100" s="338"/>
      <c r="C100" s="338"/>
      <c r="D100" s="338"/>
      <c r="E100" s="338"/>
      <c r="F100" s="338"/>
      <c r="G100" s="338"/>
      <c r="H100" s="338"/>
      <c r="I100" s="338"/>
      <c r="J100" s="338"/>
      <c r="K100" s="338"/>
      <c r="L100" s="338"/>
      <c r="M100" s="338"/>
      <c r="N100" s="338"/>
      <c r="O100" s="338"/>
      <c r="P100" s="338"/>
      <c r="Q100" s="338"/>
      <c r="R100" s="338"/>
      <c r="S100" s="338"/>
      <c r="T100" s="338"/>
      <c r="U100" s="338"/>
      <c r="V100" s="338"/>
      <c r="W100" s="338"/>
      <c r="X100" s="338"/>
      <c r="Y100" s="338"/>
      <c r="Z100" s="338"/>
      <c r="AA100" s="338"/>
      <c r="AB100" s="338"/>
      <c r="AC100" s="338"/>
      <c r="AD100" s="338"/>
      <c r="AE100" s="338"/>
      <c r="AF100" s="338"/>
      <c r="AG100" s="338"/>
      <c r="AH100" s="338"/>
      <c r="AI100" s="338"/>
      <c r="AJ100" s="338"/>
      <c r="AK100" s="338"/>
      <c r="AL100" s="338"/>
      <c r="AM100" s="338"/>
      <c r="AN100" s="338"/>
      <c r="AO100" s="338"/>
      <c r="AP100" s="338"/>
      <c r="AQ100" s="338"/>
      <c r="AR100" s="338"/>
      <c r="AS100" s="338"/>
      <c r="AT100" s="338"/>
      <c r="AU100" s="338"/>
      <c r="AV100" s="338"/>
      <c r="AW100" s="339"/>
      <c r="AX100" s="32"/>
      <c r="AY100" s="113"/>
      <c r="AZ100" s="6"/>
      <c r="BA100" s="114"/>
      <c r="BB100" s="135"/>
      <c r="BC100" s="102"/>
    </row>
    <row r="101" spans="1:56" ht="30" x14ac:dyDescent="0.25">
      <c r="A101" s="123" t="s">
        <v>32</v>
      </c>
      <c r="B101" s="178" t="s">
        <v>104</v>
      </c>
      <c r="C101" s="125" t="s">
        <v>269</v>
      </c>
      <c r="D101" s="126">
        <v>4</v>
      </c>
      <c r="E101" s="126" t="s">
        <v>105</v>
      </c>
      <c r="F101" s="126" t="s">
        <v>217</v>
      </c>
      <c r="G101" s="127"/>
      <c r="H101" s="127"/>
      <c r="I101" s="127"/>
      <c r="J101" s="18"/>
      <c r="K101" s="128"/>
      <c r="L101" s="128"/>
      <c r="M101" s="128"/>
      <c r="N101" s="18"/>
      <c r="O101" s="127">
        <v>15</v>
      </c>
      <c r="P101" s="127">
        <v>15</v>
      </c>
      <c r="Q101" s="127"/>
      <c r="R101" s="18">
        <v>3</v>
      </c>
      <c r="S101" s="128">
        <v>15</v>
      </c>
      <c r="T101" s="128">
        <v>30</v>
      </c>
      <c r="U101" s="128"/>
      <c r="V101" s="18">
        <v>5</v>
      </c>
      <c r="W101" s="127"/>
      <c r="X101" s="127"/>
      <c r="Y101" s="127"/>
      <c r="Z101" s="18"/>
      <c r="AA101" s="128"/>
      <c r="AB101" s="128"/>
      <c r="AC101" s="128"/>
      <c r="AD101" s="18"/>
      <c r="AE101" s="127"/>
      <c r="AF101" s="127"/>
      <c r="AG101" s="127"/>
      <c r="AH101" s="18"/>
      <c r="AI101" s="128"/>
      <c r="AJ101" s="128"/>
      <c r="AK101" s="128"/>
      <c r="AL101" s="18"/>
      <c r="AM101" s="127"/>
      <c r="AN101" s="127"/>
      <c r="AO101" s="127"/>
      <c r="AP101" s="18"/>
      <c r="AQ101" s="128"/>
      <c r="AR101" s="128"/>
      <c r="AS101" s="128"/>
      <c r="AT101" s="18"/>
      <c r="AU101" s="19">
        <f>SUM(G101:AT101)-AW101</f>
        <v>75</v>
      </c>
      <c r="AV101" s="19">
        <f>25*AW101</f>
        <v>200</v>
      </c>
      <c r="AW101" s="31">
        <f>SUM(J101+N101+R101+V101+Z101+AD101+AH101+AL101+AP101+AT101)</f>
        <v>8</v>
      </c>
      <c r="AX101" s="32">
        <f t="shared" si="37"/>
        <v>75</v>
      </c>
      <c r="AY101" s="32">
        <f>25*AZ101</f>
        <v>200</v>
      </c>
      <c r="AZ101" s="6">
        <f>SUM(AT101+AP101+AL101+AH101+AD101+Z101+V101+R101+N101+J101)</f>
        <v>8</v>
      </c>
      <c r="BA101" s="157"/>
      <c r="BB101" s="135"/>
      <c r="BC101" s="102"/>
    </row>
    <row r="102" spans="1:56" x14ac:dyDescent="0.25">
      <c r="A102" s="145"/>
      <c r="B102" s="146" t="s">
        <v>198</v>
      </c>
      <c r="C102" s="17"/>
      <c r="D102" s="17"/>
      <c r="E102" s="17"/>
      <c r="F102" s="17"/>
      <c r="G102" s="17">
        <f t="shared" ref="G102:AW102" si="42">SUM(G101:G101)</f>
        <v>0</v>
      </c>
      <c r="H102" s="17">
        <f t="shared" si="42"/>
        <v>0</v>
      </c>
      <c r="I102" s="17">
        <f t="shared" si="42"/>
        <v>0</v>
      </c>
      <c r="J102" s="18">
        <f t="shared" si="42"/>
        <v>0</v>
      </c>
      <c r="K102" s="17">
        <f t="shared" si="42"/>
        <v>0</v>
      </c>
      <c r="L102" s="17">
        <f t="shared" si="42"/>
        <v>0</v>
      </c>
      <c r="M102" s="17">
        <f t="shared" si="42"/>
        <v>0</v>
      </c>
      <c r="N102" s="18">
        <f t="shared" si="42"/>
        <v>0</v>
      </c>
      <c r="O102" s="17">
        <f>SUM(O101:O101)</f>
        <v>15</v>
      </c>
      <c r="P102" s="17">
        <f t="shared" si="42"/>
        <v>15</v>
      </c>
      <c r="Q102" s="17">
        <f t="shared" si="42"/>
        <v>0</v>
      </c>
      <c r="R102" s="18">
        <f t="shared" si="42"/>
        <v>3</v>
      </c>
      <c r="S102" s="17">
        <f t="shared" si="42"/>
        <v>15</v>
      </c>
      <c r="T102" s="17">
        <f t="shared" si="42"/>
        <v>30</v>
      </c>
      <c r="U102" s="17">
        <f t="shared" si="42"/>
        <v>0</v>
      </c>
      <c r="V102" s="18">
        <f t="shared" si="42"/>
        <v>5</v>
      </c>
      <c r="W102" s="17">
        <f t="shared" si="42"/>
        <v>0</v>
      </c>
      <c r="X102" s="17">
        <f t="shared" si="42"/>
        <v>0</v>
      </c>
      <c r="Y102" s="17">
        <f t="shared" si="42"/>
        <v>0</v>
      </c>
      <c r="Z102" s="18">
        <f t="shared" si="42"/>
        <v>0</v>
      </c>
      <c r="AA102" s="17">
        <f t="shared" si="42"/>
        <v>0</v>
      </c>
      <c r="AB102" s="17">
        <f t="shared" si="42"/>
        <v>0</v>
      </c>
      <c r="AC102" s="17">
        <f t="shared" si="42"/>
        <v>0</v>
      </c>
      <c r="AD102" s="18">
        <f t="shared" si="42"/>
        <v>0</v>
      </c>
      <c r="AE102" s="17">
        <f t="shared" si="42"/>
        <v>0</v>
      </c>
      <c r="AF102" s="17">
        <f t="shared" si="42"/>
        <v>0</v>
      </c>
      <c r="AG102" s="17">
        <f t="shared" si="42"/>
        <v>0</v>
      </c>
      <c r="AH102" s="18">
        <f t="shared" si="42"/>
        <v>0</v>
      </c>
      <c r="AI102" s="17">
        <f t="shared" si="42"/>
        <v>0</v>
      </c>
      <c r="AJ102" s="17">
        <f t="shared" si="42"/>
        <v>0</v>
      </c>
      <c r="AK102" s="17">
        <f t="shared" si="42"/>
        <v>0</v>
      </c>
      <c r="AL102" s="18">
        <f t="shared" si="42"/>
        <v>0</v>
      </c>
      <c r="AM102" s="17">
        <f t="shared" si="42"/>
        <v>0</v>
      </c>
      <c r="AN102" s="17">
        <f t="shared" si="42"/>
        <v>0</v>
      </c>
      <c r="AO102" s="17">
        <f t="shared" si="42"/>
        <v>0</v>
      </c>
      <c r="AP102" s="18">
        <f t="shared" si="42"/>
        <v>0</v>
      </c>
      <c r="AQ102" s="17">
        <f t="shared" si="42"/>
        <v>0</v>
      </c>
      <c r="AR102" s="17">
        <f t="shared" si="42"/>
        <v>0</v>
      </c>
      <c r="AS102" s="17">
        <f t="shared" si="42"/>
        <v>0</v>
      </c>
      <c r="AT102" s="18">
        <f t="shared" si="42"/>
        <v>0</v>
      </c>
      <c r="AU102" s="15">
        <f t="shared" si="42"/>
        <v>75</v>
      </c>
      <c r="AV102" s="15">
        <f t="shared" si="42"/>
        <v>200</v>
      </c>
      <c r="AW102" s="15">
        <f t="shared" si="42"/>
        <v>8</v>
      </c>
      <c r="AX102" s="16">
        <f t="shared" si="37"/>
        <v>75</v>
      </c>
      <c r="AY102" s="16">
        <f>25*AZ102</f>
        <v>200</v>
      </c>
      <c r="AZ102" s="25">
        <f>SUM(AT102+AP102+AL102+AH102+AD102+Z102+V102+R102+N102+J102)</f>
        <v>8</v>
      </c>
      <c r="BA102" s="122"/>
      <c r="BC102" s="102"/>
      <c r="BD102" s="147"/>
    </row>
    <row r="103" spans="1:56" x14ac:dyDescent="0.25">
      <c r="A103" s="337" t="s">
        <v>106</v>
      </c>
      <c r="B103" s="338"/>
      <c r="C103" s="338"/>
      <c r="D103" s="338"/>
      <c r="E103" s="338"/>
      <c r="F103" s="338"/>
      <c r="G103" s="338"/>
      <c r="H103" s="338"/>
      <c r="I103" s="338"/>
      <c r="J103" s="338"/>
      <c r="K103" s="338"/>
      <c r="L103" s="338"/>
      <c r="M103" s="338"/>
      <c r="N103" s="338"/>
      <c r="O103" s="338"/>
      <c r="P103" s="338"/>
      <c r="Q103" s="338"/>
      <c r="R103" s="338"/>
      <c r="S103" s="338"/>
      <c r="T103" s="338"/>
      <c r="U103" s="338"/>
      <c r="V103" s="338"/>
      <c r="W103" s="338"/>
      <c r="X103" s="338"/>
      <c r="Y103" s="338"/>
      <c r="Z103" s="338"/>
      <c r="AA103" s="338"/>
      <c r="AB103" s="338"/>
      <c r="AC103" s="338"/>
      <c r="AD103" s="338"/>
      <c r="AE103" s="338"/>
      <c r="AF103" s="338"/>
      <c r="AG103" s="338"/>
      <c r="AH103" s="338"/>
      <c r="AI103" s="338"/>
      <c r="AJ103" s="338"/>
      <c r="AK103" s="338"/>
      <c r="AL103" s="338"/>
      <c r="AM103" s="338"/>
      <c r="AN103" s="338"/>
      <c r="AO103" s="338"/>
      <c r="AP103" s="338"/>
      <c r="AQ103" s="338"/>
      <c r="AR103" s="338"/>
      <c r="AS103" s="338"/>
      <c r="AT103" s="338"/>
      <c r="AU103" s="338"/>
      <c r="AV103" s="338"/>
      <c r="AW103" s="339"/>
      <c r="AX103" s="32"/>
      <c r="AY103" s="113"/>
      <c r="AZ103" s="6"/>
      <c r="BA103" s="114"/>
      <c r="BB103" s="135"/>
      <c r="BC103" s="102"/>
    </row>
    <row r="104" spans="1:56" ht="39.6" customHeight="1" x14ac:dyDescent="0.25">
      <c r="A104" s="123" t="s">
        <v>32</v>
      </c>
      <c r="B104" s="312" t="s">
        <v>349</v>
      </c>
      <c r="C104" s="183" t="s">
        <v>386</v>
      </c>
      <c r="D104" s="126"/>
      <c r="E104" s="126">
        <v>3</v>
      </c>
      <c r="F104" s="126"/>
      <c r="G104" s="127"/>
      <c r="H104" s="127"/>
      <c r="I104" s="127"/>
      <c r="J104" s="18"/>
      <c r="K104" s="128"/>
      <c r="L104" s="128"/>
      <c r="M104" s="128"/>
      <c r="N104" s="18"/>
      <c r="O104" s="127"/>
      <c r="P104" s="127">
        <v>30</v>
      </c>
      <c r="Q104" s="127"/>
      <c r="R104" s="18">
        <v>4</v>
      </c>
      <c r="S104" s="128"/>
      <c r="T104" s="128"/>
      <c r="U104" s="128"/>
      <c r="V104" s="18"/>
      <c r="W104" s="127"/>
      <c r="X104" s="127"/>
      <c r="Y104" s="127"/>
      <c r="Z104" s="18"/>
      <c r="AA104" s="128"/>
      <c r="AB104" s="128"/>
      <c r="AC104" s="128"/>
      <c r="AD104" s="18"/>
      <c r="AE104" s="127"/>
      <c r="AF104" s="127"/>
      <c r="AG104" s="127"/>
      <c r="AH104" s="18"/>
      <c r="AI104" s="128"/>
      <c r="AJ104" s="128"/>
      <c r="AK104" s="128"/>
      <c r="AL104" s="18"/>
      <c r="AM104" s="127"/>
      <c r="AN104" s="127"/>
      <c r="AO104" s="127"/>
      <c r="AP104" s="18"/>
      <c r="AQ104" s="128"/>
      <c r="AR104" s="128"/>
      <c r="AS104" s="128"/>
      <c r="AT104" s="18"/>
      <c r="AU104" s="19">
        <f>SUM(G104:AT104)-AW104</f>
        <v>30</v>
      </c>
      <c r="AV104" s="19">
        <f>25*AW104</f>
        <v>100</v>
      </c>
      <c r="AW104" s="19">
        <f>SUM(J104+N104+R104+V104+Z104+AD104+AH104+AL104+AP104+AT104)</f>
        <v>4</v>
      </c>
      <c r="AX104" s="32">
        <f t="shared" si="37"/>
        <v>30</v>
      </c>
      <c r="AY104" s="6">
        <f>25*AZ104</f>
        <v>100</v>
      </c>
      <c r="AZ104" s="6">
        <f>SUM(AT104+AP104+AL104+AH104+AD104+Z104+V104+R104+N104+J104)</f>
        <v>4</v>
      </c>
      <c r="BA104" s="122"/>
      <c r="BB104" s="135"/>
      <c r="BC104" s="102"/>
    </row>
    <row r="105" spans="1:56" ht="41.45" customHeight="1" x14ac:dyDescent="0.25">
      <c r="A105" s="123" t="s">
        <v>34</v>
      </c>
      <c r="B105" s="1" t="s">
        <v>350</v>
      </c>
      <c r="C105" s="183" t="s">
        <v>387</v>
      </c>
      <c r="D105" s="126"/>
      <c r="E105" s="126">
        <v>4</v>
      </c>
      <c r="F105" s="126"/>
      <c r="G105" s="127"/>
      <c r="H105" s="127"/>
      <c r="I105" s="127"/>
      <c r="J105" s="18"/>
      <c r="K105" s="128"/>
      <c r="L105" s="128"/>
      <c r="M105" s="128"/>
      <c r="N105" s="18"/>
      <c r="O105" s="127"/>
      <c r="P105" s="127"/>
      <c r="Q105" s="127"/>
      <c r="R105" s="18"/>
      <c r="S105" s="128"/>
      <c r="T105" s="128">
        <v>30</v>
      </c>
      <c r="U105" s="128"/>
      <c r="V105" s="18">
        <v>4</v>
      </c>
      <c r="W105" s="127"/>
      <c r="X105" s="127"/>
      <c r="Y105" s="127"/>
      <c r="Z105" s="18"/>
      <c r="AA105" s="128"/>
      <c r="AB105" s="128"/>
      <c r="AC105" s="128"/>
      <c r="AD105" s="18"/>
      <c r="AE105" s="127"/>
      <c r="AF105" s="127"/>
      <c r="AG105" s="127"/>
      <c r="AH105" s="18"/>
      <c r="AI105" s="128"/>
      <c r="AJ105" s="128"/>
      <c r="AK105" s="128"/>
      <c r="AL105" s="18"/>
      <c r="AM105" s="127"/>
      <c r="AN105" s="127"/>
      <c r="AO105" s="127"/>
      <c r="AP105" s="18"/>
      <c r="AQ105" s="128"/>
      <c r="AR105" s="128"/>
      <c r="AS105" s="128"/>
      <c r="AT105" s="18"/>
      <c r="AU105" s="19">
        <f>SUM(G105:AT105)-AW105</f>
        <v>30</v>
      </c>
      <c r="AV105" s="19">
        <f>25*AW105</f>
        <v>100</v>
      </c>
      <c r="AW105" s="19">
        <f>SUM(J105+N105+R105+V105+Z105+AD105+AH105+AL105+AP105+AT105)</f>
        <v>4</v>
      </c>
      <c r="AX105" s="32">
        <f t="shared" si="37"/>
        <v>30</v>
      </c>
      <c r="AY105" s="6">
        <f>25*AZ105</f>
        <v>100</v>
      </c>
      <c r="AZ105" s="6">
        <f>SUM(AT105+AP105+AL105+AH105+AD105+Z105+V105+R105+N105+J105)</f>
        <v>4</v>
      </c>
      <c r="BA105" s="122"/>
      <c r="BB105" s="135"/>
      <c r="BC105" s="102"/>
    </row>
    <row r="106" spans="1:56" ht="20.25" thickBot="1" x14ac:dyDescent="0.3">
      <c r="A106" s="158"/>
      <c r="B106" s="159" t="s">
        <v>199</v>
      </c>
      <c r="C106" s="21"/>
      <c r="D106" s="21"/>
      <c r="E106" s="21"/>
      <c r="F106" s="21"/>
      <c r="G106" s="21">
        <f>SUM(G104:G105)</f>
        <v>0</v>
      </c>
      <c r="H106" s="21">
        <f t="shared" ref="H106:AW106" si="43">SUM(H104:H105)</f>
        <v>0</v>
      </c>
      <c r="I106" s="21">
        <f t="shared" si="43"/>
        <v>0</v>
      </c>
      <c r="J106" s="22">
        <f t="shared" si="43"/>
        <v>0</v>
      </c>
      <c r="K106" s="21">
        <f t="shared" si="43"/>
        <v>0</v>
      </c>
      <c r="L106" s="21">
        <f t="shared" si="43"/>
        <v>0</v>
      </c>
      <c r="M106" s="21">
        <f t="shared" si="43"/>
        <v>0</v>
      </c>
      <c r="N106" s="22">
        <f>SUM(N104:N105)</f>
        <v>0</v>
      </c>
      <c r="O106" s="21">
        <f t="shared" si="43"/>
        <v>0</v>
      </c>
      <c r="P106" s="21">
        <f>SUM(P104:P105)</f>
        <v>30</v>
      </c>
      <c r="Q106" s="21">
        <f t="shared" si="43"/>
        <v>0</v>
      </c>
      <c r="R106" s="22">
        <f t="shared" si="43"/>
        <v>4</v>
      </c>
      <c r="S106" s="21">
        <f t="shared" si="43"/>
        <v>0</v>
      </c>
      <c r="T106" s="21">
        <f t="shared" si="43"/>
        <v>30</v>
      </c>
      <c r="U106" s="21">
        <f t="shared" si="43"/>
        <v>0</v>
      </c>
      <c r="V106" s="22">
        <f t="shared" si="43"/>
        <v>4</v>
      </c>
      <c r="W106" s="21">
        <f t="shared" si="43"/>
        <v>0</v>
      </c>
      <c r="X106" s="21">
        <f t="shared" si="43"/>
        <v>0</v>
      </c>
      <c r="Y106" s="21">
        <f t="shared" si="43"/>
        <v>0</v>
      </c>
      <c r="Z106" s="22">
        <f t="shared" si="43"/>
        <v>0</v>
      </c>
      <c r="AA106" s="21">
        <f t="shared" si="43"/>
        <v>0</v>
      </c>
      <c r="AB106" s="21">
        <f t="shared" si="43"/>
        <v>0</v>
      </c>
      <c r="AC106" s="21">
        <f t="shared" si="43"/>
        <v>0</v>
      </c>
      <c r="AD106" s="22">
        <f t="shared" si="43"/>
        <v>0</v>
      </c>
      <c r="AE106" s="21">
        <f t="shared" si="43"/>
        <v>0</v>
      </c>
      <c r="AF106" s="21">
        <f t="shared" si="43"/>
        <v>0</v>
      </c>
      <c r="AG106" s="21">
        <f t="shared" si="43"/>
        <v>0</v>
      </c>
      <c r="AH106" s="22">
        <f t="shared" si="43"/>
        <v>0</v>
      </c>
      <c r="AI106" s="21">
        <f t="shared" si="43"/>
        <v>0</v>
      </c>
      <c r="AJ106" s="21">
        <f t="shared" si="43"/>
        <v>0</v>
      </c>
      <c r="AK106" s="21">
        <f t="shared" si="43"/>
        <v>0</v>
      </c>
      <c r="AL106" s="22">
        <f t="shared" si="43"/>
        <v>0</v>
      </c>
      <c r="AM106" s="21">
        <f t="shared" si="43"/>
        <v>0</v>
      </c>
      <c r="AN106" s="21">
        <f t="shared" si="43"/>
        <v>0</v>
      </c>
      <c r="AO106" s="21">
        <f t="shared" si="43"/>
        <v>0</v>
      </c>
      <c r="AP106" s="22">
        <f t="shared" si="43"/>
        <v>0</v>
      </c>
      <c r="AQ106" s="21">
        <f t="shared" si="43"/>
        <v>0</v>
      </c>
      <c r="AR106" s="21">
        <f t="shared" si="43"/>
        <v>0</v>
      </c>
      <c r="AS106" s="21">
        <f t="shared" si="43"/>
        <v>0</v>
      </c>
      <c r="AT106" s="22">
        <f t="shared" si="43"/>
        <v>0</v>
      </c>
      <c r="AU106" s="23">
        <f>SUM(AU104:AU105)</f>
        <v>60</v>
      </c>
      <c r="AV106" s="23">
        <f t="shared" si="43"/>
        <v>200</v>
      </c>
      <c r="AW106" s="23">
        <f t="shared" si="43"/>
        <v>8</v>
      </c>
      <c r="AX106" s="32">
        <f t="shared" si="37"/>
        <v>60</v>
      </c>
      <c r="AY106" s="6">
        <f>25*AZ106</f>
        <v>200</v>
      </c>
      <c r="AZ106" s="6">
        <f>SUM(AT106+AP106+AL106+AH106+AD106+Z106+V106+R106+N106+J106)</f>
        <v>8</v>
      </c>
      <c r="BA106" s="122"/>
      <c r="BC106" s="102"/>
      <c r="BD106" s="147"/>
    </row>
    <row r="107" spans="1:56" s="163" customFormat="1" ht="20.25" thickBot="1" x14ac:dyDescent="0.3">
      <c r="A107" s="160"/>
      <c r="B107" s="161" t="s">
        <v>107</v>
      </c>
      <c r="C107" s="26"/>
      <c r="D107" s="26"/>
      <c r="E107" s="26"/>
      <c r="F107" s="26"/>
      <c r="G107" s="26">
        <f t="shared" ref="G107:AW107" si="44">SUM(G106+G102+G99+G95+G90+G82+G75)</f>
        <v>50</v>
      </c>
      <c r="H107" s="26">
        <f t="shared" si="44"/>
        <v>60</v>
      </c>
      <c r="I107" s="26">
        <f t="shared" si="44"/>
        <v>10</v>
      </c>
      <c r="J107" s="9">
        <f t="shared" si="44"/>
        <v>8</v>
      </c>
      <c r="K107" s="26">
        <f t="shared" si="44"/>
        <v>55</v>
      </c>
      <c r="L107" s="26">
        <f t="shared" si="44"/>
        <v>125</v>
      </c>
      <c r="M107" s="26">
        <f t="shared" si="44"/>
        <v>5</v>
      </c>
      <c r="N107" s="9">
        <f t="shared" si="44"/>
        <v>16</v>
      </c>
      <c r="O107" s="26">
        <f t="shared" si="44"/>
        <v>75</v>
      </c>
      <c r="P107" s="26">
        <f t="shared" si="44"/>
        <v>105</v>
      </c>
      <c r="Q107" s="26">
        <f t="shared" si="44"/>
        <v>15</v>
      </c>
      <c r="R107" s="9">
        <f t="shared" si="44"/>
        <v>19</v>
      </c>
      <c r="S107" s="26">
        <f t="shared" si="44"/>
        <v>95</v>
      </c>
      <c r="T107" s="26">
        <f t="shared" si="44"/>
        <v>165</v>
      </c>
      <c r="U107" s="26">
        <f t="shared" si="44"/>
        <v>10</v>
      </c>
      <c r="V107" s="9">
        <f t="shared" si="44"/>
        <v>26</v>
      </c>
      <c r="W107" s="26">
        <f t="shared" si="44"/>
        <v>45</v>
      </c>
      <c r="X107" s="26">
        <f t="shared" si="44"/>
        <v>70</v>
      </c>
      <c r="Y107" s="26">
        <f t="shared" si="44"/>
        <v>5</v>
      </c>
      <c r="Z107" s="9">
        <f t="shared" si="44"/>
        <v>11</v>
      </c>
      <c r="AA107" s="26">
        <f t="shared" si="44"/>
        <v>15</v>
      </c>
      <c r="AB107" s="26">
        <f t="shared" si="44"/>
        <v>90</v>
      </c>
      <c r="AC107" s="26">
        <f t="shared" si="44"/>
        <v>0</v>
      </c>
      <c r="AD107" s="9">
        <f t="shared" si="44"/>
        <v>7</v>
      </c>
      <c r="AE107" s="26">
        <f t="shared" si="44"/>
        <v>0</v>
      </c>
      <c r="AF107" s="26">
        <f t="shared" si="44"/>
        <v>15</v>
      </c>
      <c r="AG107" s="26">
        <f t="shared" si="44"/>
        <v>0</v>
      </c>
      <c r="AH107" s="9">
        <f t="shared" si="44"/>
        <v>1</v>
      </c>
      <c r="AI107" s="26">
        <f t="shared" si="44"/>
        <v>60</v>
      </c>
      <c r="AJ107" s="26">
        <f t="shared" si="44"/>
        <v>30</v>
      </c>
      <c r="AK107" s="26">
        <f t="shared" si="44"/>
        <v>0</v>
      </c>
      <c r="AL107" s="9">
        <f t="shared" si="44"/>
        <v>8</v>
      </c>
      <c r="AM107" s="26">
        <f t="shared" si="44"/>
        <v>40</v>
      </c>
      <c r="AN107" s="26">
        <f t="shared" si="44"/>
        <v>30</v>
      </c>
      <c r="AO107" s="26">
        <f t="shared" si="44"/>
        <v>5</v>
      </c>
      <c r="AP107" s="9">
        <f t="shared" si="44"/>
        <v>6</v>
      </c>
      <c r="AQ107" s="26">
        <f t="shared" si="44"/>
        <v>0</v>
      </c>
      <c r="AR107" s="26">
        <f t="shared" si="44"/>
        <v>80</v>
      </c>
      <c r="AS107" s="26">
        <f t="shared" si="44"/>
        <v>0</v>
      </c>
      <c r="AT107" s="9">
        <f t="shared" si="44"/>
        <v>8</v>
      </c>
      <c r="AU107" s="27">
        <f t="shared" si="44"/>
        <v>1255</v>
      </c>
      <c r="AV107" s="27">
        <f t="shared" si="44"/>
        <v>2750</v>
      </c>
      <c r="AW107" s="27">
        <f t="shared" si="44"/>
        <v>110</v>
      </c>
      <c r="AX107" s="30">
        <f t="shared" si="37"/>
        <v>1255</v>
      </c>
      <c r="AY107" s="29">
        <f>25*AZ107</f>
        <v>2750</v>
      </c>
      <c r="AZ107" s="29">
        <f t="shared" ref="AZ107:AZ168" si="45">SUM(AT107+AP107+AL107+AH107+AD107+Z107+V107+R107+N107+J107)</f>
        <v>110</v>
      </c>
      <c r="BA107" s="132"/>
      <c r="BB107" s="76"/>
      <c r="BC107" s="102"/>
      <c r="BD107" s="162"/>
    </row>
    <row r="108" spans="1:56" ht="20.25" thickBot="1" x14ac:dyDescent="0.3">
      <c r="A108" s="334" t="s">
        <v>108</v>
      </c>
      <c r="B108" s="335"/>
      <c r="C108" s="335"/>
      <c r="D108" s="335"/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Q108" s="335"/>
      <c r="R108" s="335"/>
      <c r="S108" s="335"/>
      <c r="T108" s="335"/>
      <c r="U108" s="335"/>
      <c r="V108" s="335"/>
      <c r="W108" s="335"/>
      <c r="X108" s="335"/>
      <c r="Y108" s="335"/>
      <c r="Z108" s="335"/>
      <c r="AA108" s="335"/>
      <c r="AB108" s="335"/>
      <c r="AC108" s="335"/>
      <c r="AD108" s="335"/>
      <c r="AE108" s="335"/>
      <c r="AF108" s="335"/>
      <c r="AG108" s="335"/>
      <c r="AH108" s="335"/>
      <c r="AI108" s="335"/>
      <c r="AJ108" s="335"/>
      <c r="AK108" s="335"/>
      <c r="AL108" s="335"/>
      <c r="AM108" s="335"/>
      <c r="AN108" s="335"/>
      <c r="AO108" s="335"/>
      <c r="AP108" s="335"/>
      <c r="AQ108" s="335"/>
      <c r="AR108" s="335"/>
      <c r="AS108" s="335"/>
      <c r="AT108" s="335"/>
      <c r="AU108" s="335"/>
      <c r="AV108" s="335"/>
      <c r="AW108" s="336"/>
      <c r="AX108" s="113"/>
      <c r="AY108" s="113"/>
      <c r="AZ108" s="6"/>
      <c r="BA108" s="114"/>
      <c r="BB108" s="135"/>
      <c r="BC108" s="102"/>
    </row>
    <row r="109" spans="1:56" x14ac:dyDescent="0.25">
      <c r="A109" s="340" t="s">
        <v>109</v>
      </c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1"/>
      <c r="O109" s="341"/>
      <c r="P109" s="341"/>
      <c r="Q109" s="341"/>
      <c r="R109" s="341"/>
      <c r="S109" s="341"/>
      <c r="T109" s="341"/>
      <c r="U109" s="341"/>
      <c r="V109" s="341"/>
      <c r="W109" s="341"/>
      <c r="X109" s="341"/>
      <c r="Y109" s="341"/>
      <c r="Z109" s="341"/>
      <c r="AA109" s="341"/>
      <c r="AB109" s="341"/>
      <c r="AC109" s="341"/>
      <c r="AD109" s="341"/>
      <c r="AE109" s="341"/>
      <c r="AF109" s="341"/>
      <c r="AG109" s="341"/>
      <c r="AH109" s="341"/>
      <c r="AI109" s="341"/>
      <c r="AJ109" s="341"/>
      <c r="AK109" s="341"/>
      <c r="AL109" s="341"/>
      <c r="AM109" s="341"/>
      <c r="AN109" s="341"/>
      <c r="AO109" s="341"/>
      <c r="AP109" s="341"/>
      <c r="AQ109" s="341"/>
      <c r="AR109" s="341"/>
      <c r="AS109" s="341"/>
      <c r="AT109" s="341"/>
      <c r="AU109" s="341"/>
      <c r="AV109" s="341"/>
      <c r="AW109" s="342"/>
      <c r="AX109" s="113"/>
      <c r="AY109" s="113"/>
      <c r="AZ109" s="6"/>
      <c r="BA109" s="114"/>
      <c r="BB109" s="135"/>
      <c r="BC109" s="102"/>
    </row>
    <row r="110" spans="1:56" s="190" customFormat="1" ht="30" x14ac:dyDescent="0.25">
      <c r="A110" s="164" t="s">
        <v>32</v>
      </c>
      <c r="B110" s="136" t="s">
        <v>110</v>
      </c>
      <c r="C110" s="165" t="s">
        <v>270</v>
      </c>
      <c r="D110" s="166"/>
      <c r="E110" s="166">
        <v>1</v>
      </c>
      <c r="F110" s="166">
        <v>1</v>
      </c>
      <c r="G110" s="137">
        <v>25</v>
      </c>
      <c r="H110" s="137"/>
      <c r="I110" s="137">
        <v>5</v>
      </c>
      <c r="J110" s="138">
        <v>2</v>
      </c>
      <c r="K110" s="139"/>
      <c r="L110" s="139"/>
      <c r="M110" s="139"/>
      <c r="N110" s="138"/>
      <c r="O110" s="137"/>
      <c r="P110" s="137"/>
      <c r="Q110" s="137"/>
      <c r="R110" s="138"/>
      <c r="S110" s="139"/>
      <c r="T110" s="139"/>
      <c r="U110" s="139"/>
      <c r="V110" s="138"/>
      <c r="W110" s="137"/>
      <c r="X110" s="137"/>
      <c r="Y110" s="137"/>
      <c r="Z110" s="138"/>
      <c r="AA110" s="139"/>
      <c r="AB110" s="139"/>
      <c r="AC110" s="139"/>
      <c r="AD110" s="138"/>
      <c r="AE110" s="137"/>
      <c r="AF110" s="137"/>
      <c r="AG110" s="137"/>
      <c r="AH110" s="138"/>
      <c r="AI110" s="139"/>
      <c r="AJ110" s="139"/>
      <c r="AK110" s="139"/>
      <c r="AL110" s="138"/>
      <c r="AM110" s="137"/>
      <c r="AN110" s="137"/>
      <c r="AO110" s="137"/>
      <c r="AP110" s="138"/>
      <c r="AQ110" s="139"/>
      <c r="AR110" s="139"/>
      <c r="AS110" s="139"/>
      <c r="AT110" s="138"/>
      <c r="AU110" s="13">
        <f>SUM(G110:AT110)-AW110</f>
        <v>30</v>
      </c>
      <c r="AV110" s="13">
        <f>25*AW110</f>
        <v>50</v>
      </c>
      <c r="AW110" s="34">
        <f>SUM(J110+N110+R110+V110+Z110+AD110+AH110+AL110+AP110)+AT110</f>
        <v>2</v>
      </c>
      <c r="AX110" s="35">
        <f>SUM(G110:AT110)-AW110</f>
        <v>30</v>
      </c>
      <c r="AY110" s="35">
        <f>25*AZ110</f>
        <v>50</v>
      </c>
      <c r="AZ110" s="14">
        <f t="shared" si="45"/>
        <v>2</v>
      </c>
      <c r="BA110" s="184"/>
      <c r="BB110" s="189"/>
      <c r="BC110" s="168"/>
    </row>
    <row r="111" spans="1:56" s="190" customFormat="1" ht="30" x14ac:dyDescent="0.25">
      <c r="A111" s="164" t="s">
        <v>34</v>
      </c>
      <c r="B111" s="136" t="s">
        <v>111</v>
      </c>
      <c r="C111" s="165" t="s">
        <v>271</v>
      </c>
      <c r="D111" s="191">
        <v>3</v>
      </c>
      <c r="E111" s="191">
        <v>3</v>
      </c>
      <c r="F111" s="191">
        <v>3</v>
      </c>
      <c r="G111" s="192"/>
      <c r="H111" s="192"/>
      <c r="I111" s="192"/>
      <c r="J111" s="193"/>
      <c r="K111" s="194"/>
      <c r="L111" s="194"/>
      <c r="M111" s="194"/>
      <c r="N111" s="193"/>
      <c r="O111" s="192">
        <v>25</v>
      </c>
      <c r="P111" s="192">
        <v>15</v>
      </c>
      <c r="Q111" s="192">
        <v>5</v>
      </c>
      <c r="R111" s="193">
        <v>4</v>
      </c>
      <c r="S111" s="194"/>
      <c r="T111" s="194"/>
      <c r="U111" s="194"/>
      <c r="V111" s="193"/>
      <c r="W111" s="192"/>
      <c r="X111" s="192"/>
      <c r="Y111" s="192"/>
      <c r="Z111" s="193"/>
      <c r="AA111" s="194"/>
      <c r="AB111" s="194"/>
      <c r="AC111" s="194"/>
      <c r="AD111" s="193"/>
      <c r="AE111" s="192"/>
      <c r="AF111" s="192"/>
      <c r="AG111" s="192"/>
      <c r="AH111" s="193"/>
      <c r="AI111" s="194"/>
      <c r="AJ111" s="194"/>
      <c r="AK111" s="194"/>
      <c r="AL111" s="193"/>
      <c r="AM111" s="192"/>
      <c r="AN111" s="192"/>
      <c r="AO111" s="192"/>
      <c r="AP111" s="193"/>
      <c r="AQ111" s="194"/>
      <c r="AR111" s="194"/>
      <c r="AS111" s="194"/>
      <c r="AT111" s="193"/>
      <c r="AU111" s="13">
        <f>SUM(G111:AT111)-AW111</f>
        <v>45</v>
      </c>
      <c r="AV111" s="13">
        <f>25*AW111</f>
        <v>100</v>
      </c>
      <c r="AW111" s="34">
        <f>SUM(J111+N111+R111+V111+Z111+AD111+AH111+AL111+AP111)+AT111</f>
        <v>4</v>
      </c>
      <c r="AX111" s="35">
        <f>SUM(G111:AT111)-AW111</f>
        <v>45</v>
      </c>
      <c r="AY111" s="35">
        <f t="shared" ref="AY111:AY147" si="46">25*AZ111</f>
        <v>100</v>
      </c>
      <c r="AZ111" s="14">
        <f t="shared" si="45"/>
        <v>4</v>
      </c>
      <c r="BA111" s="184"/>
      <c r="BB111" s="189"/>
      <c r="BC111" s="168"/>
    </row>
    <row r="112" spans="1:56" ht="45" x14ac:dyDescent="0.25">
      <c r="A112" s="123" t="s">
        <v>35</v>
      </c>
      <c r="B112" s="149" t="s">
        <v>112</v>
      </c>
      <c r="C112" s="183" t="s">
        <v>272</v>
      </c>
      <c r="D112" s="109"/>
      <c r="E112" s="109">
        <v>4</v>
      </c>
      <c r="F112" s="109"/>
      <c r="G112" s="110"/>
      <c r="H112" s="110"/>
      <c r="I112" s="110"/>
      <c r="J112" s="22"/>
      <c r="K112" s="111"/>
      <c r="L112" s="111"/>
      <c r="M112" s="111"/>
      <c r="N112" s="22"/>
      <c r="O112" s="110"/>
      <c r="P112" s="110"/>
      <c r="Q112" s="110"/>
      <c r="R112" s="22"/>
      <c r="S112" s="111">
        <v>15</v>
      </c>
      <c r="T112" s="111">
        <v>15</v>
      </c>
      <c r="U112" s="111"/>
      <c r="V112" s="22">
        <v>2</v>
      </c>
      <c r="W112" s="110"/>
      <c r="X112" s="110"/>
      <c r="Y112" s="110"/>
      <c r="Z112" s="22"/>
      <c r="AA112" s="111"/>
      <c r="AB112" s="111"/>
      <c r="AC112" s="111"/>
      <c r="AD112" s="22"/>
      <c r="AE112" s="110"/>
      <c r="AF112" s="110"/>
      <c r="AG112" s="110"/>
      <c r="AH112" s="22"/>
      <c r="AI112" s="111"/>
      <c r="AJ112" s="111"/>
      <c r="AK112" s="111"/>
      <c r="AL112" s="22"/>
      <c r="AM112" s="110"/>
      <c r="AN112" s="110"/>
      <c r="AO112" s="110"/>
      <c r="AP112" s="22"/>
      <c r="AQ112" s="111"/>
      <c r="AR112" s="111"/>
      <c r="AS112" s="111"/>
      <c r="AT112" s="22"/>
      <c r="AU112" s="19">
        <f>SUM(G112:AT112)-AW112</f>
        <v>30</v>
      </c>
      <c r="AV112" s="19">
        <f>25*AW112</f>
        <v>50</v>
      </c>
      <c r="AW112" s="31">
        <f>SUM(J112+N112+R112+V112+Z112+AD112+AH112+AL112+AP112)+AT112</f>
        <v>2</v>
      </c>
      <c r="AX112" s="32">
        <f>SUM(G112:AT112)-AW112</f>
        <v>30</v>
      </c>
      <c r="AY112" s="32">
        <f t="shared" si="46"/>
        <v>50</v>
      </c>
      <c r="AZ112" s="6">
        <f t="shared" si="45"/>
        <v>2</v>
      </c>
      <c r="BA112" s="157"/>
      <c r="BB112" s="195"/>
      <c r="BC112" s="102"/>
    </row>
    <row r="113" spans="1:55" x14ac:dyDescent="0.25">
      <c r="A113" s="145"/>
      <c r="B113" s="146" t="s">
        <v>200</v>
      </c>
      <c r="C113" s="39"/>
      <c r="D113" s="39"/>
      <c r="E113" s="39"/>
      <c r="F113" s="39"/>
      <c r="G113" s="39">
        <f t="shared" ref="G113:AW113" si="47">SUM(G110:G112)</f>
        <v>25</v>
      </c>
      <c r="H113" s="39">
        <f t="shared" si="47"/>
        <v>0</v>
      </c>
      <c r="I113" s="39">
        <f t="shared" si="47"/>
        <v>5</v>
      </c>
      <c r="J113" s="40">
        <f t="shared" si="47"/>
        <v>2</v>
      </c>
      <c r="K113" s="39">
        <f t="shared" si="47"/>
        <v>0</v>
      </c>
      <c r="L113" s="39">
        <f t="shared" si="47"/>
        <v>0</v>
      </c>
      <c r="M113" s="39">
        <f t="shared" si="47"/>
        <v>0</v>
      </c>
      <c r="N113" s="40">
        <f t="shared" si="47"/>
        <v>0</v>
      </c>
      <c r="O113" s="39">
        <f>SUM(O110:O112)</f>
        <v>25</v>
      </c>
      <c r="P113" s="39">
        <f t="shared" si="47"/>
        <v>15</v>
      </c>
      <c r="Q113" s="39">
        <f t="shared" si="47"/>
        <v>5</v>
      </c>
      <c r="R113" s="40">
        <f t="shared" si="47"/>
        <v>4</v>
      </c>
      <c r="S113" s="39">
        <f t="shared" si="47"/>
        <v>15</v>
      </c>
      <c r="T113" s="39">
        <f t="shared" si="47"/>
        <v>15</v>
      </c>
      <c r="U113" s="39">
        <f t="shared" si="47"/>
        <v>0</v>
      </c>
      <c r="V113" s="40">
        <f t="shared" si="47"/>
        <v>2</v>
      </c>
      <c r="W113" s="39">
        <f t="shared" si="47"/>
        <v>0</v>
      </c>
      <c r="X113" s="39">
        <f t="shared" si="47"/>
        <v>0</v>
      </c>
      <c r="Y113" s="39">
        <f t="shared" si="47"/>
        <v>0</v>
      </c>
      <c r="Z113" s="40">
        <f t="shared" si="47"/>
        <v>0</v>
      </c>
      <c r="AA113" s="39">
        <f t="shared" si="47"/>
        <v>0</v>
      </c>
      <c r="AB113" s="39">
        <f t="shared" si="47"/>
        <v>0</v>
      </c>
      <c r="AC113" s="39">
        <f t="shared" si="47"/>
        <v>0</v>
      </c>
      <c r="AD113" s="40">
        <f t="shared" si="47"/>
        <v>0</v>
      </c>
      <c r="AE113" s="39">
        <f t="shared" si="47"/>
        <v>0</v>
      </c>
      <c r="AF113" s="39">
        <f t="shared" si="47"/>
        <v>0</v>
      </c>
      <c r="AG113" s="39">
        <f t="shared" si="47"/>
        <v>0</v>
      </c>
      <c r="AH113" s="40">
        <f t="shared" si="47"/>
        <v>0</v>
      </c>
      <c r="AI113" s="39">
        <f t="shared" si="47"/>
        <v>0</v>
      </c>
      <c r="AJ113" s="39">
        <f t="shared" si="47"/>
        <v>0</v>
      </c>
      <c r="AK113" s="39">
        <f t="shared" si="47"/>
        <v>0</v>
      </c>
      <c r="AL113" s="40">
        <f t="shared" si="47"/>
        <v>0</v>
      </c>
      <c r="AM113" s="39">
        <f t="shared" si="47"/>
        <v>0</v>
      </c>
      <c r="AN113" s="39">
        <f t="shared" si="47"/>
        <v>0</v>
      </c>
      <c r="AO113" s="39">
        <f t="shared" si="47"/>
        <v>0</v>
      </c>
      <c r="AP113" s="40">
        <f t="shared" si="47"/>
        <v>0</v>
      </c>
      <c r="AQ113" s="39">
        <f t="shared" si="47"/>
        <v>0</v>
      </c>
      <c r="AR113" s="39">
        <f t="shared" si="47"/>
        <v>0</v>
      </c>
      <c r="AS113" s="39">
        <f t="shared" si="47"/>
        <v>0</v>
      </c>
      <c r="AT113" s="40">
        <f t="shared" si="47"/>
        <v>0</v>
      </c>
      <c r="AU113" s="38">
        <f t="shared" si="47"/>
        <v>105</v>
      </c>
      <c r="AV113" s="38">
        <f t="shared" si="47"/>
        <v>200</v>
      </c>
      <c r="AW113" s="38">
        <f t="shared" si="47"/>
        <v>8</v>
      </c>
      <c r="AX113" s="16">
        <f>SUM(G113:AT113)-AW113</f>
        <v>105</v>
      </c>
      <c r="AY113" s="16">
        <f t="shared" si="46"/>
        <v>200</v>
      </c>
      <c r="AZ113" s="25">
        <f t="shared" si="45"/>
        <v>8</v>
      </c>
      <c r="BA113" s="157"/>
      <c r="BB113" s="135"/>
      <c r="BC113" s="102"/>
    </row>
    <row r="114" spans="1:55" x14ac:dyDescent="0.25">
      <c r="A114" s="337" t="s">
        <v>113</v>
      </c>
      <c r="B114" s="338"/>
      <c r="C114" s="338"/>
      <c r="D114" s="338"/>
      <c r="E114" s="338"/>
      <c r="F114" s="338"/>
      <c r="G114" s="338"/>
      <c r="H114" s="338"/>
      <c r="I114" s="338"/>
      <c r="J114" s="338"/>
      <c r="K114" s="338"/>
      <c r="L114" s="338"/>
      <c r="M114" s="338"/>
      <c r="N114" s="338"/>
      <c r="O114" s="338"/>
      <c r="P114" s="338"/>
      <c r="Q114" s="338"/>
      <c r="R114" s="338"/>
      <c r="S114" s="338"/>
      <c r="T114" s="338"/>
      <c r="U114" s="338"/>
      <c r="V114" s="338"/>
      <c r="W114" s="338"/>
      <c r="X114" s="338"/>
      <c r="Y114" s="338"/>
      <c r="Z114" s="338"/>
      <c r="AA114" s="338"/>
      <c r="AB114" s="338"/>
      <c r="AC114" s="338"/>
      <c r="AD114" s="338"/>
      <c r="AE114" s="338"/>
      <c r="AF114" s="338"/>
      <c r="AG114" s="338"/>
      <c r="AH114" s="338"/>
      <c r="AI114" s="338"/>
      <c r="AJ114" s="338"/>
      <c r="AK114" s="338"/>
      <c r="AL114" s="338"/>
      <c r="AM114" s="338"/>
      <c r="AN114" s="338"/>
      <c r="AO114" s="338"/>
      <c r="AP114" s="338"/>
      <c r="AQ114" s="338"/>
      <c r="AR114" s="338"/>
      <c r="AS114" s="338"/>
      <c r="AT114" s="338"/>
      <c r="AU114" s="338"/>
      <c r="AV114" s="338"/>
      <c r="AW114" s="339"/>
      <c r="AX114" s="32"/>
      <c r="AY114" s="32"/>
      <c r="AZ114" s="6"/>
      <c r="BA114" s="114"/>
      <c r="BB114" s="135"/>
      <c r="BC114" s="102"/>
    </row>
    <row r="115" spans="1:55" ht="45" x14ac:dyDescent="0.25">
      <c r="A115" s="123" t="s">
        <v>32</v>
      </c>
      <c r="B115" s="149" t="s">
        <v>114</v>
      </c>
      <c r="C115" s="183" t="s">
        <v>273</v>
      </c>
      <c r="D115" s="126">
        <v>6</v>
      </c>
      <c r="E115" s="126">
        <v>5.6</v>
      </c>
      <c r="F115" s="126" t="s">
        <v>218</v>
      </c>
      <c r="G115" s="127"/>
      <c r="H115" s="127"/>
      <c r="I115" s="127"/>
      <c r="J115" s="18"/>
      <c r="K115" s="128"/>
      <c r="L115" s="128"/>
      <c r="M115" s="128"/>
      <c r="N115" s="18"/>
      <c r="O115" s="127"/>
      <c r="P115" s="127"/>
      <c r="Q115" s="127"/>
      <c r="R115" s="18"/>
      <c r="S115" s="128"/>
      <c r="T115" s="128"/>
      <c r="U115" s="128"/>
      <c r="V115" s="18"/>
      <c r="W115" s="127">
        <v>15</v>
      </c>
      <c r="X115" s="127">
        <v>15</v>
      </c>
      <c r="Y115" s="127"/>
      <c r="Z115" s="18">
        <v>3</v>
      </c>
      <c r="AA115" s="128">
        <v>15</v>
      </c>
      <c r="AB115" s="128">
        <v>30</v>
      </c>
      <c r="AC115" s="128"/>
      <c r="AD115" s="18">
        <v>5</v>
      </c>
      <c r="AE115" s="127"/>
      <c r="AF115" s="127"/>
      <c r="AG115" s="127"/>
      <c r="AH115" s="18"/>
      <c r="AI115" s="128"/>
      <c r="AJ115" s="128"/>
      <c r="AK115" s="128"/>
      <c r="AL115" s="18"/>
      <c r="AM115" s="127"/>
      <c r="AN115" s="127"/>
      <c r="AO115" s="127"/>
      <c r="AP115" s="18"/>
      <c r="AQ115" s="128"/>
      <c r="AR115" s="128"/>
      <c r="AS115" s="128"/>
      <c r="AT115" s="18"/>
      <c r="AU115" s="19">
        <f>SUM(G115:AT115)-AW115</f>
        <v>75</v>
      </c>
      <c r="AV115" s="19">
        <f>25*AW115</f>
        <v>200</v>
      </c>
      <c r="AW115" s="31">
        <f>SUM(J115+N115+R115+V115+Z115+AD115+AH115+AL115+AP115)+AT115</f>
        <v>8</v>
      </c>
      <c r="AX115" s="32">
        <f t="shared" ref="AX115:AX147" si="48">SUM(G115:AT115)-AW115</f>
        <v>75</v>
      </c>
      <c r="AY115" s="32">
        <f t="shared" si="46"/>
        <v>200</v>
      </c>
      <c r="AZ115" s="6">
        <f t="shared" si="45"/>
        <v>8</v>
      </c>
      <c r="BA115" s="157"/>
      <c r="BB115" s="135"/>
      <c r="BC115" s="102"/>
    </row>
    <row r="116" spans="1:55" s="199" customFormat="1" ht="45" x14ac:dyDescent="0.25">
      <c r="A116" s="123" t="s">
        <v>34</v>
      </c>
      <c r="B116" s="149" t="s">
        <v>115</v>
      </c>
      <c r="C116" s="183" t="s">
        <v>274</v>
      </c>
      <c r="D116" s="196"/>
      <c r="E116" s="126">
        <v>7</v>
      </c>
      <c r="F116" s="196"/>
      <c r="G116" s="175"/>
      <c r="H116" s="175"/>
      <c r="I116" s="175"/>
      <c r="J116" s="176"/>
      <c r="K116" s="197"/>
      <c r="L116" s="197"/>
      <c r="M116" s="197"/>
      <c r="N116" s="176"/>
      <c r="O116" s="175"/>
      <c r="P116" s="175"/>
      <c r="Q116" s="175"/>
      <c r="R116" s="176"/>
      <c r="S116" s="197"/>
      <c r="T116" s="197"/>
      <c r="U116" s="197"/>
      <c r="V116" s="176"/>
      <c r="W116" s="175"/>
      <c r="X116" s="175"/>
      <c r="Y116" s="175"/>
      <c r="Z116" s="176"/>
      <c r="AA116" s="197"/>
      <c r="AB116" s="197"/>
      <c r="AC116" s="197"/>
      <c r="AD116" s="176"/>
      <c r="AE116" s="175"/>
      <c r="AF116" s="127">
        <v>30</v>
      </c>
      <c r="AG116" s="175"/>
      <c r="AH116" s="18">
        <v>2</v>
      </c>
      <c r="AI116" s="128"/>
      <c r="AJ116" s="128"/>
      <c r="AK116" s="128"/>
      <c r="AL116" s="18"/>
      <c r="AM116" s="175"/>
      <c r="AN116" s="175"/>
      <c r="AO116" s="175"/>
      <c r="AP116" s="176"/>
      <c r="AQ116" s="197"/>
      <c r="AR116" s="197"/>
      <c r="AS116" s="197"/>
      <c r="AT116" s="176"/>
      <c r="AU116" s="19">
        <f>SUM(G116:AT116)-AW116</f>
        <v>30</v>
      </c>
      <c r="AV116" s="19">
        <f>25*AW116</f>
        <v>50</v>
      </c>
      <c r="AW116" s="31">
        <f>SUM(J116+N116+R116+V116+Z116+AD116+AH116+AL116+AP116)+AT116</f>
        <v>2</v>
      </c>
      <c r="AX116" s="32">
        <f t="shared" si="48"/>
        <v>30</v>
      </c>
      <c r="AY116" s="32">
        <f t="shared" si="46"/>
        <v>50</v>
      </c>
      <c r="AZ116" s="6">
        <f t="shared" si="45"/>
        <v>2</v>
      </c>
      <c r="BA116" s="157"/>
      <c r="BB116" s="198"/>
      <c r="BC116" s="102"/>
    </row>
    <row r="117" spans="1:55" s="199" customFormat="1" ht="45" x14ac:dyDescent="0.25">
      <c r="A117" s="123" t="s">
        <v>35</v>
      </c>
      <c r="B117" s="129" t="s">
        <v>213</v>
      </c>
      <c r="C117" s="125" t="s">
        <v>275</v>
      </c>
      <c r="D117" s="196"/>
      <c r="E117" s="126">
        <v>8</v>
      </c>
      <c r="F117" s="196"/>
      <c r="G117" s="175"/>
      <c r="H117" s="175"/>
      <c r="I117" s="175"/>
      <c r="J117" s="176"/>
      <c r="K117" s="197"/>
      <c r="L117" s="197"/>
      <c r="M117" s="197"/>
      <c r="N117" s="176"/>
      <c r="O117" s="175"/>
      <c r="P117" s="175"/>
      <c r="Q117" s="175"/>
      <c r="R117" s="176"/>
      <c r="S117" s="197"/>
      <c r="T117" s="197"/>
      <c r="U117" s="197"/>
      <c r="V117" s="176"/>
      <c r="W117" s="175"/>
      <c r="X117" s="175"/>
      <c r="Y117" s="175"/>
      <c r="Z117" s="176"/>
      <c r="AA117" s="197"/>
      <c r="AB117" s="197"/>
      <c r="AC117" s="197"/>
      <c r="AD117" s="176"/>
      <c r="AE117" s="175"/>
      <c r="AF117" s="175"/>
      <c r="AG117" s="175"/>
      <c r="AH117" s="176"/>
      <c r="AI117" s="128"/>
      <c r="AJ117" s="128">
        <v>30</v>
      </c>
      <c r="AK117" s="128"/>
      <c r="AL117" s="18">
        <v>2</v>
      </c>
      <c r="AM117" s="175"/>
      <c r="AN117" s="175"/>
      <c r="AO117" s="175"/>
      <c r="AP117" s="176"/>
      <c r="AQ117" s="197"/>
      <c r="AR117" s="197"/>
      <c r="AS117" s="197"/>
      <c r="AT117" s="176"/>
      <c r="AU117" s="19">
        <f>SUM(G117:AT117)-AW117</f>
        <v>30</v>
      </c>
      <c r="AV117" s="19">
        <f>25*AW117</f>
        <v>50</v>
      </c>
      <c r="AW117" s="31">
        <f>SUM(J117+N117+R117+V117+Z117+AD117+AH117+AL117+AP117)+AT117</f>
        <v>2</v>
      </c>
      <c r="AX117" s="32">
        <f t="shared" si="48"/>
        <v>30</v>
      </c>
      <c r="AY117" s="32">
        <f t="shared" si="46"/>
        <v>50</v>
      </c>
      <c r="AZ117" s="6">
        <f t="shared" si="45"/>
        <v>2</v>
      </c>
      <c r="BA117" s="157"/>
      <c r="BB117" s="198"/>
      <c r="BC117" s="102"/>
    </row>
    <row r="118" spans="1:55" x14ac:dyDescent="0.25">
      <c r="A118" s="145"/>
      <c r="B118" s="146" t="s">
        <v>201</v>
      </c>
      <c r="C118" s="39"/>
      <c r="D118" s="39"/>
      <c r="E118" s="39"/>
      <c r="F118" s="39"/>
      <c r="G118" s="39">
        <f t="shared" ref="G118:AW118" si="49">SUM(G115:G117)</f>
        <v>0</v>
      </c>
      <c r="H118" s="39">
        <f t="shared" si="49"/>
        <v>0</v>
      </c>
      <c r="I118" s="39">
        <f t="shared" si="49"/>
        <v>0</v>
      </c>
      <c r="J118" s="40">
        <f t="shared" si="49"/>
        <v>0</v>
      </c>
      <c r="K118" s="39">
        <f t="shared" si="49"/>
        <v>0</v>
      </c>
      <c r="L118" s="39">
        <f t="shared" si="49"/>
        <v>0</v>
      </c>
      <c r="M118" s="39">
        <f t="shared" si="49"/>
        <v>0</v>
      </c>
      <c r="N118" s="40">
        <f t="shared" si="49"/>
        <v>0</v>
      </c>
      <c r="O118" s="39">
        <f t="shared" si="49"/>
        <v>0</v>
      </c>
      <c r="P118" s="39">
        <f t="shared" si="49"/>
        <v>0</v>
      </c>
      <c r="Q118" s="39">
        <f t="shared" si="49"/>
        <v>0</v>
      </c>
      <c r="R118" s="40">
        <f t="shared" si="49"/>
        <v>0</v>
      </c>
      <c r="S118" s="39">
        <f t="shared" si="49"/>
        <v>0</v>
      </c>
      <c r="T118" s="39">
        <f t="shared" si="49"/>
        <v>0</v>
      </c>
      <c r="U118" s="39">
        <f t="shared" si="49"/>
        <v>0</v>
      </c>
      <c r="V118" s="40">
        <f t="shared" si="49"/>
        <v>0</v>
      </c>
      <c r="W118" s="39">
        <f>SUM(W115:W117)</f>
        <v>15</v>
      </c>
      <c r="X118" s="39">
        <f t="shared" si="49"/>
        <v>15</v>
      </c>
      <c r="Y118" s="39">
        <f t="shared" si="49"/>
        <v>0</v>
      </c>
      <c r="Z118" s="40">
        <f t="shared" si="49"/>
        <v>3</v>
      </c>
      <c r="AA118" s="39">
        <f t="shared" si="49"/>
        <v>15</v>
      </c>
      <c r="AB118" s="39">
        <f t="shared" si="49"/>
        <v>30</v>
      </c>
      <c r="AC118" s="39">
        <f t="shared" si="49"/>
        <v>0</v>
      </c>
      <c r="AD118" s="40">
        <f t="shared" si="49"/>
        <v>5</v>
      </c>
      <c r="AE118" s="39">
        <f t="shared" si="49"/>
        <v>0</v>
      </c>
      <c r="AF118" s="39">
        <f t="shared" si="49"/>
        <v>30</v>
      </c>
      <c r="AG118" s="39">
        <f t="shared" si="49"/>
        <v>0</v>
      </c>
      <c r="AH118" s="40">
        <f t="shared" si="49"/>
        <v>2</v>
      </c>
      <c r="AI118" s="39">
        <f t="shared" si="49"/>
        <v>0</v>
      </c>
      <c r="AJ118" s="39">
        <f t="shared" si="49"/>
        <v>30</v>
      </c>
      <c r="AK118" s="39">
        <f t="shared" si="49"/>
        <v>0</v>
      </c>
      <c r="AL118" s="40">
        <f t="shared" si="49"/>
        <v>2</v>
      </c>
      <c r="AM118" s="39">
        <f t="shared" si="49"/>
        <v>0</v>
      </c>
      <c r="AN118" s="39">
        <f t="shared" si="49"/>
        <v>0</v>
      </c>
      <c r="AO118" s="39">
        <f t="shared" si="49"/>
        <v>0</v>
      </c>
      <c r="AP118" s="40">
        <f t="shared" si="49"/>
        <v>0</v>
      </c>
      <c r="AQ118" s="39">
        <f t="shared" si="49"/>
        <v>0</v>
      </c>
      <c r="AR118" s="39">
        <f t="shared" si="49"/>
        <v>0</v>
      </c>
      <c r="AS118" s="39">
        <f t="shared" si="49"/>
        <v>0</v>
      </c>
      <c r="AT118" s="40">
        <f t="shared" si="49"/>
        <v>0</v>
      </c>
      <c r="AU118" s="38">
        <f t="shared" si="49"/>
        <v>135</v>
      </c>
      <c r="AV118" s="38">
        <f t="shared" si="49"/>
        <v>300</v>
      </c>
      <c r="AW118" s="38">
        <f t="shared" si="49"/>
        <v>12</v>
      </c>
      <c r="AX118" s="16">
        <f t="shared" si="48"/>
        <v>135</v>
      </c>
      <c r="AY118" s="16">
        <f t="shared" si="46"/>
        <v>300</v>
      </c>
      <c r="AZ118" s="25">
        <f t="shared" si="45"/>
        <v>12</v>
      </c>
      <c r="BA118" s="157"/>
      <c r="BB118" s="135"/>
      <c r="BC118" s="102"/>
    </row>
    <row r="119" spans="1:55" x14ac:dyDescent="0.25">
      <c r="A119" s="337" t="s">
        <v>116</v>
      </c>
      <c r="B119" s="338"/>
      <c r="C119" s="338"/>
      <c r="D119" s="338"/>
      <c r="E119" s="338"/>
      <c r="F119" s="338"/>
      <c r="G119" s="338"/>
      <c r="H119" s="338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8"/>
      <c r="X119" s="338"/>
      <c r="Y119" s="338"/>
      <c r="Z119" s="338"/>
      <c r="AA119" s="338"/>
      <c r="AB119" s="338"/>
      <c r="AC119" s="338"/>
      <c r="AD119" s="338"/>
      <c r="AE119" s="338"/>
      <c r="AF119" s="338"/>
      <c r="AG119" s="338"/>
      <c r="AH119" s="338"/>
      <c r="AI119" s="338"/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9"/>
      <c r="AX119" s="32"/>
      <c r="AY119" s="32"/>
      <c r="AZ119" s="6"/>
      <c r="BA119" s="114"/>
      <c r="BB119" s="195"/>
      <c r="BC119" s="102"/>
    </row>
    <row r="120" spans="1:55" ht="45" x14ac:dyDescent="0.25">
      <c r="A120" s="123" t="s">
        <v>32</v>
      </c>
      <c r="B120" s="149" t="s">
        <v>117</v>
      </c>
      <c r="C120" s="183" t="s">
        <v>276</v>
      </c>
      <c r="D120" s="126">
        <v>7</v>
      </c>
      <c r="E120" s="126">
        <v>7</v>
      </c>
      <c r="F120" s="126"/>
      <c r="G120" s="127"/>
      <c r="H120" s="127"/>
      <c r="I120" s="127"/>
      <c r="J120" s="18"/>
      <c r="K120" s="128"/>
      <c r="L120" s="128"/>
      <c r="M120" s="128"/>
      <c r="N120" s="18"/>
      <c r="O120" s="127"/>
      <c r="P120" s="127"/>
      <c r="Q120" s="127"/>
      <c r="R120" s="18"/>
      <c r="S120" s="128"/>
      <c r="T120" s="128"/>
      <c r="U120" s="128"/>
      <c r="V120" s="18"/>
      <c r="W120" s="127"/>
      <c r="X120" s="127"/>
      <c r="Y120" s="127"/>
      <c r="Z120" s="18"/>
      <c r="AA120" s="128"/>
      <c r="AB120" s="128"/>
      <c r="AC120" s="128"/>
      <c r="AD120" s="18"/>
      <c r="AE120" s="127">
        <v>30</v>
      </c>
      <c r="AF120" s="127">
        <v>15</v>
      </c>
      <c r="AG120" s="127"/>
      <c r="AH120" s="18">
        <v>4</v>
      </c>
      <c r="AI120" s="128"/>
      <c r="AJ120" s="128"/>
      <c r="AK120" s="128"/>
      <c r="AL120" s="18"/>
      <c r="AM120" s="127"/>
      <c r="AN120" s="127"/>
      <c r="AO120" s="127"/>
      <c r="AP120" s="18"/>
      <c r="AQ120" s="128"/>
      <c r="AR120" s="128"/>
      <c r="AS120" s="128"/>
      <c r="AT120" s="18"/>
      <c r="AU120" s="19">
        <f>SUM(G120:AT120)-AW120</f>
        <v>45</v>
      </c>
      <c r="AV120" s="19">
        <f>25*AW120</f>
        <v>100</v>
      </c>
      <c r="AW120" s="31">
        <f>SUM(J120+N120+R120+V120+Z120+AD120+AH120+AL120+AP120+AT120)</f>
        <v>4</v>
      </c>
      <c r="AX120" s="32">
        <f t="shared" si="48"/>
        <v>45</v>
      </c>
      <c r="AY120" s="32">
        <f t="shared" si="46"/>
        <v>100</v>
      </c>
      <c r="AZ120" s="6">
        <f t="shared" si="45"/>
        <v>4</v>
      </c>
      <c r="BA120" s="157"/>
      <c r="BB120" s="135"/>
      <c r="BC120" s="102"/>
    </row>
    <row r="121" spans="1:55" s="199" customFormat="1" ht="45" x14ac:dyDescent="0.25">
      <c r="A121" s="123" t="s">
        <v>34</v>
      </c>
      <c r="B121" s="149" t="s">
        <v>118</v>
      </c>
      <c r="C121" s="183" t="s">
        <v>277</v>
      </c>
      <c r="D121" s="196"/>
      <c r="E121" s="126">
        <v>7</v>
      </c>
      <c r="F121" s="196"/>
      <c r="G121" s="175"/>
      <c r="H121" s="175"/>
      <c r="I121" s="175"/>
      <c r="J121" s="176"/>
      <c r="K121" s="197"/>
      <c r="L121" s="197"/>
      <c r="M121" s="197"/>
      <c r="N121" s="176"/>
      <c r="O121" s="175"/>
      <c r="P121" s="175"/>
      <c r="Q121" s="175"/>
      <c r="R121" s="176"/>
      <c r="S121" s="197"/>
      <c r="T121" s="197"/>
      <c r="U121" s="197"/>
      <c r="V121" s="176"/>
      <c r="W121" s="175"/>
      <c r="X121" s="175"/>
      <c r="Y121" s="175"/>
      <c r="Z121" s="176"/>
      <c r="AA121" s="197"/>
      <c r="AB121" s="197"/>
      <c r="AC121" s="197"/>
      <c r="AD121" s="176"/>
      <c r="AE121" s="175"/>
      <c r="AF121" s="179">
        <v>15</v>
      </c>
      <c r="AG121" s="175"/>
      <c r="AH121" s="180">
        <v>1</v>
      </c>
      <c r="AI121" s="181"/>
      <c r="AJ121" s="181"/>
      <c r="AK121" s="181"/>
      <c r="AL121" s="180"/>
      <c r="AM121" s="127"/>
      <c r="AN121" s="127"/>
      <c r="AO121" s="127"/>
      <c r="AP121" s="18"/>
      <c r="AQ121" s="128"/>
      <c r="AR121" s="128"/>
      <c r="AS121" s="128"/>
      <c r="AT121" s="18"/>
      <c r="AU121" s="19">
        <f t="shared" ref="AU121:AU128" si="50">SUM(G121:AT121)-AW121</f>
        <v>15</v>
      </c>
      <c r="AV121" s="19">
        <f t="shared" ref="AV121:AV128" si="51">25*AW121</f>
        <v>25</v>
      </c>
      <c r="AW121" s="31">
        <f t="shared" ref="AW121:AW128" si="52">SUM(J121+N121+R121+V121+Z121+AD121+AH121+AL121+AP121+AT121)</f>
        <v>1</v>
      </c>
      <c r="AX121" s="32">
        <f t="shared" si="48"/>
        <v>15</v>
      </c>
      <c r="AY121" s="32">
        <f t="shared" si="46"/>
        <v>25</v>
      </c>
      <c r="AZ121" s="6">
        <f t="shared" si="45"/>
        <v>1</v>
      </c>
      <c r="BA121" s="157"/>
      <c r="BB121" s="198"/>
      <c r="BC121" s="102"/>
    </row>
    <row r="122" spans="1:55" s="199" customFormat="1" ht="45" x14ac:dyDescent="0.25">
      <c r="A122" s="123" t="s">
        <v>35</v>
      </c>
      <c r="B122" s="149" t="s">
        <v>123</v>
      </c>
      <c r="C122" s="183" t="s">
        <v>278</v>
      </c>
      <c r="D122" s="196"/>
      <c r="E122" s="126">
        <v>7</v>
      </c>
      <c r="F122" s="196"/>
      <c r="G122" s="175"/>
      <c r="H122" s="175"/>
      <c r="I122" s="175"/>
      <c r="J122" s="176"/>
      <c r="K122" s="197"/>
      <c r="L122" s="197"/>
      <c r="M122" s="197"/>
      <c r="N122" s="176"/>
      <c r="O122" s="175"/>
      <c r="P122" s="175"/>
      <c r="Q122" s="175"/>
      <c r="R122" s="176"/>
      <c r="S122" s="197"/>
      <c r="T122" s="197"/>
      <c r="U122" s="197"/>
      <c r="V122" s="176"/>
      <c r="W122" s="175"/>
      <c r="X122" s="175"/>
      <c r="Y122" s="175"/>
      <c r="Z122" s="176"/>
      <c r="AA122" s="197"/>
      <c r="AB122" s="197"/>
      <c r="AC122" s="197"/>
      <c r="AD122" s="176"/>
      <c r="AE122" s="175"/>
      <c r="AF122" s="179">
        <v>15</v>
      </c>
      <c r="AG122" s="179"/>
      <c r="AH122" s="180">
        <v>1</v>
      </c>
      <c r="AI122" s="197"/>
      <c r="AJ122" s="197"/>
      <c r="AK122" s="197"/>
      <c r="AL122" s="176"/>
      <c r="AM122" s="175"/>
      <c r="AN122" s="175"/>
      <c r="AO122" s="175"/>
      <c r="AP122" s="176"/>
      <c r="AQ122" s="128"/>
      <c r="AR122" s="128"/>
      <c r="AS122" s="128"/>
      <c r="AT122" s="18"/>
      <c r="AU122" s="19">
        <f>SUM(G122:AT122)-AW122</f>
        <v>15</v>
      </c>
      <c r="AV122" s="19">
        <f>25*AW122</f>
        <v>25</v>
      </c>
      <c r="AW122" s="31">
        <f>SUM(J122+N122+R122+V122+Z122+AD122+AH122+AL122+AP122+AT122)</f>
        <v>1</v>
      </c>
      <c r="AX122" s="32">
        <f>SUM(G122:AT122)-AW122</f>
        <v>15</v>
      </c>
      <c r="AY122" s="32">
        <f>25*AZ122</f>
        <v>25</v>
      </c>
      <c r="AZ122" s="6">
        <f>SUM(AT122+AP122+AL122+AH122+AD122+Z122+V122+R122+N122+J122)</f>
        <v>1</v>
      </c>
      <c r="BA122" s="157"/>
      <c r="BB122" s="198"/>
      <c r="BC122" s="102"/>
    </row>
    <row r="123" spans="1:55" s="199" customFormat="1" ht="45" x14ac:dyDescent="0.25">
      <c r="A123" s="123" t="s">
        <v>36</v>
      </c>
      <c r="B123" s="149" t="s">
        <v>119</v>
      </c>
      <c r="C123" s="183" t="s">
        <v>279</v>
      </c>
      <c r="D123" s="196"/>
      <c r="E123" s="126">
        <v>8</v>
      </c>
      <c r="F123" s="196"/>
      <c r="G123" s="175"/>
      <c r="H123" s="175"/>
      <c r="I123" s="175"/>
      <c r="J123" s="176"/>
      <c r="K123" s="197"/>
      <c r="L123" s="197"/>
      <c r="M123" s="197"/>
      <c r="N123" s="176"/>
      <c r="O123" s="175"/>
      <c r="P123" s="175"/>
      <c r="Q123" s="175"/>
      <c r="R123" s="176"/>
      <c r="S123" s="197"/>
      <c r="T123" s="197"/>
      <c r="U123" s="197"/>
      <c r="V123" s="176"/>
      <c r="W123" s="175"/>
      <c r="X123" s="175"/>
      <c r="Y123" s="175"/>
      <c r="Z123" s="176"/>
      <c r="AA123" s="197"/>
      <c r="AB123" s="197"/>
      <c r="AC123" s="197"/>
      <c r="AD123" s="176"/>
      <c r="AE123" s="175"/>
      <c r="AF123" s="175"/>
      <c r="AG123" s="175"/>
      <c r="AH123" s="176"/>
      <c r="AI123" s="181"/>
      <c r="AJ123" s="181">
        <v>15</v>
      </c>
      <c r="AK123" s="181"/>
      <c r="AL123" s="180">
        <v>1</v>
      </c>
      <c r="AM123" s="175"/>
      <c r="AN123" s="175"/>
      <c r="AO123" s="175"/>
      <c r="AP123" s="176"/>
      <c r="AQ123" s="128"/>
      <c r="AR123" s="128"/>
      <c r="AS123" s="128"/>
      <c r="AT123" s="18"/>
      <c r="AU123" s="19">
        <f t="shared" si="50"/>
        <v>15</v>
      </c>
      <c r="AV123" s="19">
        <f t="shared" si="51"/>
        <v>25</v>
      </c>
      <c r="AW123" s="31">
        <f t="shared" si="52"/>
        <v>1</v>
      </c>
      <c r="AX123" s="32">
        <f t="shared" si="48"/>
        <v>15</v>
      </c>
      <c r="AY123" s="32">
        <f t="shared" si="46"/>
        <v>25</v>
      </c>
      <c r="AZ123" s="6">
        <f t="shared" si="45"/>
        <v>1</v>
      </c>
      <c r="BA123" s="157"/>
      <c r="BB123" s="198"/>
      <c r="BC123" s="102"/>
    </row>
    <row r="124" spans="1:55" s="199" customFormat="1" ht="45" x14ac:dyDescent="0.25">
      <c r="A124" s="123" t="s">
        <v>38</v>
      </c>
      <c r="B124" s="149" t="s">
        <v>120</v>
      </c>
      <c r="C124" s="183" t="s">
        <v>280</v>
      </c>
      <c r="D124" s="196"/>
      <c r="E124" s="126">
        <v>8</v>
      </c>
      <c r="F124" s="196"/>
      <c r="G124" s="175"/>
      <c r="H124" s="175"/>
      <c r="I124" s="175"/>
      <c r="J124" s="176"/>
      <c r="K124" s="197"/>
      <c r="L124" s="197"/>
      <c r="M124" s="197"/>
      <c r="N124" s="176"/>
      <c r="O124" s="175"/>
      <c r="P124" s="175"/>
      <c r="Q124" s="175"/>
      <c r="R124" s="176"/>
      <c r="S124" s="197"/>
      <c r="T124" s="197"/>
      <c r="U124" s="197"/>
      <c r="V124" s="176"/>
      <c r="W124" s="175"/>
      <c r="X124" s="175"/>
      <c r="Y124" s="175"/>
      <c r="Z124" s="176"/>
      <c r="AA124" s="197"/>
      <c r="AB124" s="197"/>
      <c r="AC124" s="197"/>
      <c r="AD124" s="176"/>
      <c r="AE124" s="175"/>
      <c r="AF124" s="175"/>
      <c r="AG124" s="175"/>
      <c r="AH124" s="176"/>
      <c r="AI124" s="181"/>
      <c r="AJ124" s="181">
        <v>15</v>
      </c>
      <c r="AK124" s="181"/>
      <c r="AL124" s="180">
        <v>1</v>
      </c>
      <c r="AM124" s="175"/>
      <c r="AN124" s="175"/>
      <c r="AO124" s="175"/>
      <c r="AP124" s="176"/>
      <c r="AQ124" s="128"/>
      <c r="AR124" s="128"/>
      <c r="AS124" s="128"/>
      <c r="AT124" s="18"/>
      <c r="AU124" s="19">
        <f t="shared" si="50"/>
        <v>15</v>
      </c>
      <c r="AV124" s="19">
        <f t="shared" si="51"/>
        <v>25</v>
      </c>
      <c r="AW124" s="31">
        <f t="shared" si="52"/>
        <v>1</v>
      </c>
      <c r="AX124" s="32">
        <f t="shared" si="48"/>
        <v>15</v>
      </c>
      <c r="AY124" s="32">
        <f t="shared" si="46"/>
        <v>25</v>
      </c>
      <c r="AZ124" s="6">
        <f t="shared" si="45"/>
        <v>1</v>
      </c>
      <c r="BA124" s="157"/>
      <c r="BB124" s="198"/>
      <c r="BC124" s="102"/>
    </row>
    <row r="125" spans="1:55" s="199" customFormat="1" ht="45" x14ac:dyDescent="0.25">
      <c r="A125" s="123" t="s">
        <v>40</v>
      </c>
      <c r="B125" s="149" t="s">
        <v>121</v>
      </c>
      <c r="C125" s="183" t="s">
        <v>281</v>
      </c>
      <c r="D125" s="196"/>
      <c r="E125" s="126">
        <v>8</v>
      </c>
      <c r="F125" s="196"/>
      <c r="G125" s="175"/>
      <c r="H125" s="175"/>
      <c r="I125" s="175"/>
      <c r="J125" s="176"/>
      <c r="K125" s="197"/>
      <c r="L125" s="197"/>
      <c r="M125" s="197"/>
      <c r="N125" s="176"/>
      <c r="O125" s="175"/>
      <c r="P125" s="175"/>
      <c r="Q125" s="175"/>
      <c r="R125" s="176"/>
      <c r="S125" s="197"/>
      <c r="T125" s="197"/>
      <c r="U125" s="197"/>
      <c r="V125" s="176"/>
      <c r="W125" s="175"/>
      <c r="X125" s="175"/>
      <c r="Y125" s="175"/>
      <c r="Z125" s="176"/>
      <c r="AA125" s="197"/>
      <c r="AB125" s="197"/>
      <c r="AC125" s="197"/>
      <c r="AD125" s="176"/>
      <c r="AE125" s="175"/>
      <c r="AF125" s="175"/>
      <c r="AG125" s="175"/>
      <c r="AH125" s="176"/>
      <c r="AI125" s="181"/>
      <c r="AJ125" s="181">
        <v>15</v>
      </c>
      <c r="AK125" s="181"/>
      <c r="AL125" s="180">
        <v>1</v>
      </c>
      <c r="AM125" s="175"/>
      <c r="AN125" s="175"/>
      <c r="AO125" s="175"/>
      <c r="AP125" s="176"/>
      <c r="AQ125" s="128"/>
      <c r="AR125" s="128"/>
      <c r="AS125" s="128"/>
      <c r="AT125" s="18"/>
      <c r="AU125" s="19">
        <f t="shared" si="50"/>
        <v>15</v>
      </c>
      <c r="AV125" s="19">
        <f t="shared" si="51"/>
        <v>25</v>
      </c>
      <c r="AW125" s="31">
        <f t="shared" si="52"/>
        <v>1</v>
      </c>
      <c r="AX125" s="32">
        <f t="shared" si="48"/>
        <v>15</v>
      </c>
      <c r="AY125" s="32">
        <f t="shared" si="46"/>
        <v>25</v>
      </c>
      <c r="AZ125" s="6">
        <f t="shared" si="45"/>
        <v>1</v>
      </c>
      <c r="BA125" s="157"/>
      <c r="BB125" s="198"/>
      <c r="BC125" s="102"/>
    </row>
    <row r="126" spans="1:55" s="199" customFormat="1" ht="45" x14ac:dyDescent="0.25">
      <c r="A126" s="123" t="s">
        <v>46</v>
      </c>
      <c r="B126" s="149" t="s">
        <v>122</v>
      </c>
      <c r="C126" s="183" t="s">
        <v>282</v>
      </c>
      <c r="D126" s="196"/>
      <c r="E126" s="126">
        <v>8</v>
      </c>
      <c r="F126" s="196"/>
      <c r="G126" s="175"/>
      <c r="H126" s="175"/>
      <c r="I126" s="175"/>
      <c r="J126" s="176"/>
      <c r="K126" s="197"/>
      <c r="L126" s="197"/>
      <c r="M126" s="197"/>
      <c r="N126" s="176"/>
      <c r="O126" s="175"/>
      <c r="P126" s="175"/>
      <c r="Q126" s="175"/>
      <c r="R126" s="176"/>
      <c r="S126" s="197"/>
      <c r="T126" s="197"/>
      <c r="U126" s="197"/>
      <c r="V126" s="176"/>
      <c r="W126" s="175"/>
      <c r="X126" s="175"/>
      <c r="Y126" s="175"/>
      <c r="Z126" s="176"/>
      <c r="AA126" s="197"/>
      <c r="AB126" s="197"/>
      <c r="AC126" s="197"/>
      <c r="AD126" s="176"/>
      <c r="AE126" s="175"/>
      <c r="AF126" s="175"/>
      <c r="AG126" s="175"/>
      <c r="AH126" s="176"/>
      <c r="AI126" s="181"/>
      <c r="AJ126" s="181">
        <v>15</v>
      </c>
      <c r="AK126" s="181"/>
      <c r="AL126" s="180">
        <v>1</v>
      </c>
      <c r="AM126" s="175"/>
      <c r="AN126" s="175"/>
      <c r="AO126" s="175"/>
      <c r="AP126" s="176"/>
      <c r="AQ126" s="128"/>
      <c r="AR126" s="128"/>
      <c r="AS126" s="128"/>
      <c r="AT126" s="18"/>
      <c r="AU126" s="19">
        <f t="shared" si="50"/>
        <v>15</v>
      </c>
      <c r="AV126" s="19">
        <f t="shared" si="51"/>
        <v>25</v>
      </c>
      <c r="AW126" s="31">
        <f t="shared" si="52"/>
        <v>1</v>
      </c>
      <c r="AX126" s="32">
        <f t="shared" si="48"/>
        <v>15</v>
      </c>
      <c r="AY126" s="32">
        <f t="shared" si="46"/>
        <v>25</v>
      </c>
      <c r="AZ126" s="6">
        <f t="shared" si="45"/>
        <v>1</v>
      </c>
      <c r="BA126" s="157"/>
      <c r="BB126" s="198"/>
      <c r="BC126" s="102"/>
    </row>
    <row r="127" spans="1:55" s="199" customFormat="1" ht="45" x14ac:dyDescent="0.25">
      <c r="A127" s="123" t="s">
        <v>58</v>
      </c>
      <c r="B127" s="170" t="s">
        <v>124</v>
      </c>
      <c r="C127" s="183" t="s">
        <v>283</v>
      </c>
      <c r="D127" s="196"/>
      <c r="E127" s="126">
        <v>9</v>
      </c>
      <c r="F127" s="196"/>
      <c r="G127" s="175"/>
      <c r="H127" s="175"/>
      <c r="I127" s="175"/>
      <c r="J127" s="176"/>
      <c r="K127" s="197"/>
      <c r="L127" s="197"/>
      <c r="M127" s="197"/>
      <c r="N127" s="176"/>
      <c r="O127" s="175"/>
      <c r="P127" s="175"/>
      <c r="Q127" s="175"/>
      <c r="R127" s="176"/>
      <c r="S127" s="197"/>
      <c r="T127" s="197"/>
      <c r="U127" s="197"/>
      <c r="V127" s="176"/>
      <c r="W127" s="175"/>
      <c r="X127" s="175"/>
      <c r="Y127" s="175"/>
      <c r="Z127" s="176"/>
      <c r="AA127" s="197"/>
      <c r="AB127" s="197"/>
      <c r="AC127" s="197"/>
      <c r="AD127" s="176"/>
      <c r="AE127" s="175"/>
      <c r="AF127" s="179"/>
      <c r="AG127" s="179"/>
      <c r="AH127" s="180"/>
      <c r="AI127" s="197"/>
      <c r="AJ127" s="197"/>
      <c r="AK127" s="197"/>
      <c r="AL127" s="176"/>
      <c r="AM127" s="175"/>
      <c r="AN127" s="127">
        <v>15</v>
      </c>
      <c r="AO127" s="175"/>
      <c r="AP127" s="18">
        <v>1</v>
      </c>
      <c r="AQ127" s="128"/>
      <c r="AR127" s="128"/>
      <c r="AS127" s="128"/>
      <c r="AT127" s="18"/>
      <c r="AU127" s="19">
        <f t="shared" si="50"/>
        <v>15</v>
      </c>
      <c r="AV127" s="19">
        <f t="shared" si="51"/>
        <v>25</v>
      </c>
      <c r="AW127" s="31">
        <f t="shared" si="52"/>
        <v>1</v>
      </c>
      <c r="AX127" s="32">
        <f t="shared" si="48"/>
        <v>15</v>
      </c>
      <c r="AY127" s="32">
        <f t="shared" si="46"/>
        <v>25</v>
      </c>
      <c r="AZ127" s="6">
        <f t="shared" si="45"/>
        <v>1</v>
      </c>
      <c r="BA127" s="157"/>
      <c r="BB127" s="198"/>
      <c r="BC127" s="102"/>
    </row>
    <row r="128" spans="1:55" ht="45" x14ac:dyDescent="0.25">
      <c r="A128" s="123" t="s">
        <v>60</v>
      </c>
      <c r="B128" s="149" t="s">
        <v>125</v>
      </c>
      <c r="C128" s="183" t="s">
        <v>284</v>
      </c>
      <c r="D128" s="126"/>
      <c r="E128" s="126">
        <v>10</v>
      </c>
      <c r="F128" s="126"/>
      <c r="G128" s="127"/>
      <c r="H128" s="127"/>
      <c r="I128" s="127"/>
      <c r="J128" s="18"/>
      <c r="K128" s="128"/>
      <c r="L128" s="128"/>
      <c r="M128" s="128"/>
      <c r="N128" s="18"/>
      <c r="O128" s="127"/>
      <c r="P128" s="127"/>
      <c r="Q128" s="127"/>
      <c r="R128" s="18"/>
      <c r="S128" s="128"/>
      <c r="T128" s="128"/>
      <c r="U128" s="128"/>
      <c r="V128" s="18"/>
      <c r="W128" s="127"/>
      <c r="X128" s="127"/>
      <c r="Y128" s="127"/>
      <c r="Z128" s="18"/>
      <c r="AA128" s="128"/>
      <c r="AB128" s="128"/>
      <c r="AC128" s="128"/>
      <c r="AD128" s="18"/>
      <c r="AE128" s="127"/>
      <c r="AF128" s="127"/>
      <c r="AG128" s="127"/>
      <c r="AH128" s="18"/>
      <c r="AI128" s="128"/>
      <c r="AJ128" s="128"/>
      <c r="AK128" s="128"/>
      <c r="AL128" s="18"/>
      <c r="AM128" s="127"/>
      <c r="AN128" s="127"/>
      <c r="AO128" s="127"/>
      <c r="AP128" s="18"/>
      <c r="AQ128" s="128"/>
      <c r="AR128" s="128">
        <v>15</v>
      </c>
      <c r="AS128" s="128"/>
      <c r="AT128" s="18">
        <v>1</v>
      </c>
      <c r="AU128" s="19">
        <f t="shared" si="50"/>
        <v>15</v>
      </c>
      <c r="AV128" s="19">
        <f t="shared" si="51"/>
        <v>25</v>
      </c>
      <c r="AW128" s="31">
        <f t="shared" si="52"/>
        <v>1</v>
      </c>
      <c r="AX128" s="32">
        <f t="shared" si="48"/>
        <v>15</v>
      </c>
      <c r="AY128" s="32">
        <f t="shared" si="46"/>
        <v>25</v>
      </c>
      <c r="AZ128" s="6">
        <f t="shared" si="45"/>
        <v>1</v>
      </c>
      <c r="BA128" s="157"/>
      <c r="BB128" s="135"/>
      <c r="BC128" s="102"/>
    </row>
    <row r="129" spans="1:55" x14ac:dyDescent="0.25">
      <c r="A129" s="145"/>
      <c r="B129" s="146" t="s">
        <v>202</v>
      </c>
      <c r="C129" s="39"/>
      <c r="D129" s="39"/>
      <c r="E129" s="39"/>
      <c r="F129" s="39"/>
      <c r="G129" s="39">
        <f t="shared" ref="G129:AW129" si="53">SUM(G120:G128)</f>
        <v>0</v>
      </c>
      <c r="H129" s="39">
        <f t="shared" si="53"/>
        <v>0</v>
      </c>
      <c r="I129" s="39">
        <f t="shared" si="53"/>
        <v>0</v>
      </c>
      <c r="J129" s="40">
        <f t="shared" si="53"/>
        <v>0</v>
      </c>
      <c r="K129" s="39">
        <f t="shared" si="53"/>
        <v>0</v>
      </c>
      <c r="L129" s="39">
        <f t="shared" si="53"/>
        <v>0</v>
      </c>
      <c r="M129" s="39">
        <f t="shared" si="53"/>
        <v>0</v>
      </c>
      <c r="N129" s="40">
        <f t="shared" si="53"/>
        <v>0</v>
      </c>
      <c r="O129" s="39">
        <f t="shared" si="53"/>
        <v>0</v>
      </c>
      <c r="P129" s="39">
        <f t="shared" si="53"/>
        <v>0</v>
      </c>
      <c r="Q129" s="39">
        <f t="shared" si="53"/>
        <v>0</v>
      </c>
      <c r="R129" s="40">
        <f t="shared" si="53"/>
        <v>0</v>
      </c>
      <c r="S129" s="39">
        <f t="shared" si="53"/>
        <v>0</v>
      </c>
      <c r="T129" s="39">
        <f t="shared" si="53"/>
        <v>0</v>
      </c>
      <c r="U129" s="39">
        <f t="shared" si="53"/>
        <v>0</v>
      </c>
      <c r="V129" s="40">
        <f t="shared" si="53"/>
        <v>0</v>
      </c>
      <c r="W129" s="39">
        <f t="shared" si="53"/>
        <v>0</v>
      </c>
      <c r="X129" s="39">
        <f t="shared" si="53"/>
        <v>0</v>
      </c>
      <c r="Y129" s="39">
        <f t="shared" si="53"/>
        <v>0</v>
      </c>
      <c r="Z129" s="40">
        <f t="shared" si="53"/>
        <v>0</v>
      </c>
      <c r="AA129" s="39">
        <f t="shared" si="53"/>
        <v>0</v>
      </c>
      <c r="AB129" s="39">
        <f t="shared" si="53"/>
        <v>0</v>
      </c>
      <c r="AC129" s="39">
        <f t="shared" si="53"/>
        <v>0</v>
      </c>
      <c r="AD129" s="40">
        <f t="shared" si="53"/>
        <v>0</v>
      </c>
      <c r="AE129" s="39">
        <f>SUM(AE120:AE128)</f>
        <v>30</v>
      </c>
      <c r="AF129" s="39">
        <f t="shared" si="53"/>
        <v>45</v>
      </c>
      <c r="AG129" s="39">
        <f t="shared" si="53"/>
        <v>0</v>
      </c>
      <c r="AH129" s="40">
        <f t="shared" si="53"/>
        <v>6</v>
      </c>
      <c r="AI129" s="39">
        <f t="shared" si="53"/>
        <v>0</v>
      </c>
      <c r="AJ129" s="39">
        <f t="shared" si="53"/>
        <v>60</v>
      </c>
      <c r="AK129" s="39">
        <f t="shared" si="53"/>
        <v>0</v>
      </c>
      <c r="AL129" s="40">
        <f t="shared" si="53"/>
        <v>4</v>
      </c>
      <c r="AM129" s="39">
        <f t="shared" si="53"/>
        <v>0</v>
      </c>
      <c r="AN129" s="39">
        <f t="shared" si="53"/>
        <v>15</v>
      </c>
      <c r="AO129" s="39">
        <f t="shared" si="53"/>
        <v>0</v>
      </c>
      <c r="AP129" s="40">
        <f t="shared" si="53"/>
        <v>1</v>
      </c>
      <c r="AQ129" s="39">
        <f t="shared" si="53"/>
        <v>0</v>
      </c>
      <c r="AR129" s="39">
        <f t="shared" si="53"/>
        <v>15</v>
      </c>
      <c r="AS129" s="39">
        <f t="shared" si="53"/>
        <v>0</v>
      </c>
      <c r="AT129" s="40">
        <f t="shared" si="53"/>
        <v>1</v>
      </c>
      <c r="AU129" s="38">
        <f t="shared" si="53"/>
        <v>165</v>
      </c>
      <c r="AV129" s="38">
        <f t="shared" si="53"/>
        <v>300</v>
      </c>
      <c r="AW129" s="38">
        <f t="shared" si="53"/>
        <v>12</v>
      </c>
      <c r="AX129" s="16">
        <f t="shared" si="48"/>
        <v>165</v>
      </c>
      <c r="AY129" s="16">
        <f t="shared" si="46"/>
        <v>300</v>
      </c>
      <c r="AZ129" s="25">
        <f t="shared" si="45"/>
        <v>12</v>
      </c>
      <c r="BA129" s="157"/>
      <c r="BB129" s="135"/>
      <c r="BC129" s="102"/>
    </row>
    <row r="130" spans="1:55" x14ac:dyDescent="0.25">
      <c r="A130" s="337" t="s">
        <v>126</v>
      </c>
      <c r="B130" s="338"/>
      <c r="C130" s="338"/>
      <c r="D130" s="338"/>
      <c r="E130" s="338"/>
      <c r="F130" s="338"/>
      <c r="G130" s="338"/>
      <c r="H130" s="338"/>
      <c r="I130" s="338"/>
      <c r="J130" s="338"/>
      <c r="K130" s="338"/>
      <c r="L130" s="338"/>
      <c r="M130" s="338"/>
      <c r="N130" s="338"/>
      <c r="O130" s="338"/>
      <c r="P130" s="338"/>
      <c r="Q130" s="338"/>
      <c r="R130" s="338"/>
      <c r="S130" s="338"/>
      <c r="T130" s="338"/>
      <c r="U130" s="338"/>
      <c r="V130" s="338"/>
      <c r="W130" s="338"/>
      <c r="X130" s="338"/>
      <c r="Y130" s="338"/>
      <c r="Z130" s="338"/>
      <c r="AA130" s="338"/>
      <c r="AB130" s="338"/>
      <c r="AC130" s="338"/>
      <c r="AD130" s="338"/>
      <c r="AE130" s="338"/>
      <c r="AF130" s="338"/>
      <c r="AG130" s="338"/>
      <c r="AH130" s="338"/>
      <c r="AI130" s="338"/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9"/>
      <c r="AX130" s="32"/>
      <c r="AY130" s="32"/>
      <c r="AZ130" s="6"/>
      <c r="BA130" s="114"/>
      <c r="BB130" s="135"/>
      <c r="BC130" s="102"/>
    </row>
    <row r="131" spans="1:55" ht="30" x14ac:dyDescent="0.25">
      <c r="A131" s="123" t="s">
        <v>32</v>
      </c>
      <c r="B131" s="178" t="s">
        <v>408</v>
      </c>
      <c r="C131" s="183" t="s">
        <v>410</v>
      </c>
      <c r="D131" s="126"/>
      <c r="E131" s="126">
        <v>2</v>
      </c>
      <c r="F131" s="126"/>
      <c r="G131" s="127"/>
      <c r="H131" s="127"/>
      <c r="I131" s="127"/>
      <c r="J131" s="18"/>
      <c r="K131" s="128"/>
      <c r="L131" s="128">
        <v>15</v>
      </c>
      <c r="M131" s="128"/>
      <c r="N131" s="18">
        <v>1</v>
      </c>
      <c r="O131" s="127"/>
      <c r="P131" s="127"/>
      <c r="Q131" s="127"/>
      <c r="R131" s="18"/>
      <c r="S131" s="128"/>
      <c r="T131" s="128"/>
      <c r="U131" s="128"/>
      <c r="V131" s="18"/>
      <c r="W131" s="127"/>
      <c r="X131" s="127"/>
      <c r="Y131" s="127"/>
      <c r="Z131" s="18"/>
      <c r="AA131" s="128"/>
      <c r="AB131" s="128"/>
      <c r="AC131" s="128"/>
      <c r="AD131" s="18"/>
      <c r="AE131" s="127"/>
      <c r="AF131" s="127"/>
      <c r="AG131" s="127"/>
      <c r="AH131" s="18"/>
      <c r="AI131" s="128"/>
      <c r="AJ131" s="128"/>
      <c r="AK131" s="128"/>
      <c r="AL131" s="18"/>
      <c r="AM131" s="127"/>
      <c r="AN131" s="127"/>
      <c r="AO131" s="127"/>
      <c r="AP131" s="18"/>
      <c r="AQ131" s="128"/>
      <c r="AR131" s="128"/>
      <c r="AS131" s="128"/>
      <c r="AT131" s="18"/>
      <c r="AU131" s="19">
        <f>SUM(G131:AT131)-AW131</f>
        <v>15</v>
      </c>
      <c r="AV131" s="19">
        <f>25*AW131</f>
        <v>25</v>
      </c>
      <c r="AW131" s="31">
        <f>SUM(J131+N131+R131+V131+Z131+AD131+AH131+AL131+AP131+AT131)</f>
        <v>1</v>
      </c>
      <c r="AX131" s="32">
        <f t="shared" si="48"/>
        <v>15</v>
      </c>
      <c r="AY131" s="32">
        <f t="shared" si="46"/>
        <v>25</v>
      </c>
      <c r="AZ131" s="6">
        <f t="shared" si="45"/>
        <v>1</v>
      </c>
      <c r="BA131" s="157"/>
      <c r="BB131" s="135"/>
      <c r="BC131" s="102"/>
    </row>
    <row r="132" spans="1:55" ht="45" x14ac:dyDescent="0.25">
      <c r="A132" s="123" t="s">
        <v>34</v>
      </c>
      <c r="B132" s="188" t="s">
        <v>127</v>
      </c>
      <c r="C132" s="183" t="s">
        <v>285</v>
      </c>
      <c r="D132" s="126"/>
      <c r="E132" s="126">
        <v>7</v>
      </c>
      <c r="F132" s="126"/>
      <c r="G132" s="127"/>
      <c r="H132" s="127"/>
      <c r="I132" s="127"/>
      <c r="J132" s="18"/>
      <c r="K132" s="128"/>
      <c r="L132" s="128"/>
      <c r="M132" s="128"/>
      <c r="N132" s="18"/>
      <c r="O132" s="127"/>
      <c r="P132" s="127"/>
      <c r="Q132" s="127"/>
      <c r="R132" s="18"/>
      <c r="S132" s="128"/>
      <c r="T132" s="128"/>
      <c r="U132" s="128"/>
      <c r="V132" s="18"/>
      <c r="W132" s="127"/>
      <c r="X132" s="127"/>
      <c r="Y132" s="127"/>
      <c r="Z132" s="18"/>
      <c r="AA132" s="128"/>
      <c r="AB132" s="128"/>
      <c r="AC132" s="128"/>
      <c r="AD132" s="18"/>
      <c r="AE132" s="127">
        <v>15</v>
      </c>
      <c r="AF132" s="127">
        <v>15</v>
      </c>
      <c r="AG132" s="127"/>
      <c r="AH132" s="18">
        <v>2</v>
      </c>
      <c r="AI132" s="128"/>
      <c r="AJ132" s="128"/>
      <c r="AK132" s="128"/>
      <c r="AL132" s="18"/>
      <c r="AM132" s="127"/>
      <c r="AN132" s="127"/>
      <c r="AO132" s="127"/>
      <c r="AP132" s="18"/>
      <c r="AQ132" s="128"/>
      <c r="AR132" s="128"/>
      <c r="AS132" s="128"/>
      <c r="AT132" s="18"/>
      <c r="AU132" s="19">
        <f>SUM(G132:AT132)-AW132</f>
        <v>30</v>
      </c>
      <c r="AV132" s="19">
        <f>25*AW132</f>
        <v>50</v>
      </c>
      <c r="AW132" s="31">
        <f>SUM(J132+N132+R132+V132+Z132+AD132+AH132+AL132+AP132+AT132)</f>
        <v>2</v>
      </c>
      <c r="AX132" s="32">
        <f t="shared" si="48"/>
        <v>30</v>
      </c>
      <c r="AY132" s="32">
        <f t="shared" si="46"/>
        <v>50</v>
      </c>
      <c r="AZ132" s="6">
        <f t="shared" si="45"/>
        <v>2</v>
      </c>
      <c r="BA132" s="157"/>
      <c r="BB132" s="135"/>
      <c r="BC132" s="102"/>
    </row>
    <row r="133" spans="1:55" ht="45" x14ac:dyDescent="0.25">
      <c r="A133" s="123" t="s">
        <v>35</v>
      </c>
      <c r="B133" s="188" t="s">
        <v>128</v>
      </c>
      <c r="C133" s="183" t="s">
        <v>286</v>
      </c>
      <c r="D133" s="126"/>
      <c r="E133" s="126">
        <v>7</v>
      </c>
      <c r="F133" s="126"/>
      <c r="G133" s="127"/>
      <c r="H133" s="127"/>
      <c r="I133" s="127"/>
      <c r="J133" s="18"/>
      <c r="K133" s="128"/>
      <c r="L133" s="128"/>
      <c r="M133" s="128"/>
      <c r="N133" s="18"/>
      <c r="O133" s="127"/>
      <c r="P133" s="127"/>
      <c r="Q133" s="127"/>
      <c r="R133" s="18"/>
      <c r="S133" s="128"/>
      <c r="T133" s="128"/>
      <c r="U133" s="128"/>
      <c r="V133" s="18"/>
      <c r="W133" s="127"/>
      <c r="X133" s="127"/>
      <c r="Y133" s="127"/>
      <c r="Z133" s="18"/>
      <c r="AA133" s="128"/>
      <c r="AB133" s="128"/>
      <c r="AC133" s="128"/>
      <c r="AD133" s="200"/>
      <c r="AE133" s="127"/>
      <c r="AF133" s="127">
        <v>15</v>
      </c>
      <c r="AG133" s="127"/>
      <c r="AH133" s="18">
        <v>1</v>
      </c>
      <c r="AI133" s="128"/>
      <c r="AJ133" s="128"/>
      <c r="AK133" s="128"/>
      <c r="AL133" s="18"/>
      <c r="AM133" s="127"/>
      <c r="AN133" s="127"/>
      <c r="AO133" s="127"/>
      <c r="AP133" s="18"/>
      <c r="AQ133" s="128"/>
      <c r="AR133" s="128"/>
      <c r="AS133" s="128"/>
      <c r="AT133" s="18"/>
      <c r="AU133" s="19">
        <v>15</v>
      </c>
      <c r="AV133" s="19">
        <f>25*AW133</f>
        <v>25</v>
      </c>
      <c r="AW133" s="31">
        <v>1</v>
      </c>
      <c r="AX133" s="32">
        <f t="shared" si="48"/>
        <v>15</v>
      </c>
      <c r="AY133" s="32">
        <f t="shared" si="46"/>
        <v>25</v>
      </c>
      <c r="AZ133" s="6">
        <f t="shared" si="45"/>
        <v>1</v>
      </c>
      <c r="BA133" s="157"/>
      <c r="BB133" s="135"/>
      <c r="BC133" s="102"/>
    </row>
    <row r="134" spans="1:55" ht="45" x14ac:dyDescent="0.25">
      <c r="A134" s="123" t="s">
        <v>36</v>
      </c>
      <c r="B134" s="188" t="s">
        <v>409</v>
      </c>
      <c r="C134" s="183" t="s">
        <v>411</v>
      </c>
      <c r="D134" s="126"/>
      <c r="E134" s="126">
        <v>9</v>
      </c>
      <c r="F134" s="126"/>
      <c r="G134" s="127"/>
      <c r="H134" s="127"/>
      <c r="I134" s="127"/>
      <c r="J134" s="18"/>
      <c r="K134" s="128"/>
      <c r="L134" s="128"/>
      <c r="M134" s="128"/>
      <c r="N134" s="18"/>
      <c r="O134" s="127"/>
      <c r="P134" s="127"/>
      <c r="Q134" s="127"/>
      <c r="R134" s="18"/>
      <c r="S134" s="128"/>
      <c r="T134" s="128"/>
      <c r="U134" s="128"/>
      <c r="V134" s="18"/>
      <c r="W134" s="127"/>
      <c r="X134" s="127"/>
      <c r="Y134" s="127"/>
      <c r="Z134" s="18"/>
      <c r="AA134" s="128"/>
      <c r="AB134" s="128"/>
      <c r="AC134" s="128"/>
      <c r="AD134" s="18"/>
      <c r="AE134" s="127"/>
      <c r="AF134" s="127"/>
      <c r="AG134" s="127"/>
      <c r="AH134" s="18"/>
      <c r="AI134" s="128"/>
      <c r="AJ134" s="128"/>
      <c r="AK134" s="128"/>
      <c r="AL134" s="18"/>
      <c r="AM134" s="127"/>
      <c r="AN134" s="127">
        <v>30</v>
      </c>
      <c r="AO134" s="127"/>
      <c r="AP134" s="18">
        <v>2</v>
      </c>
      <c r="AQ134" s="128"/>
      <c r="AR134" s="128"/>
      <c r="AS134" s="128"/>
      <c r="AT134" s="18"/>
      <c r="AU134" s="19">
        <f>SUM(G134:AT134)-AW134</f>
        <v>30</v>
      </c>
      <c r="AV134" s="19">
        <f>25*AW134</f>
        <v>50</v>
      </c>
      <c r="AW134" s="31">
        <f>SUM(J134+N134+R134+V134+Z134+AD134+AH134+AL134+AP134+AT134)</f>
        <v>2</v>
      </c>
      <c r="AX134" s="32">
        <f t="shared" si="48"/>
        <v>30</v>
      </c>
      <c r="AY134" s="32">
        <f t="shared" si="46"/>
        <v>50</v>
      </c>
      <c r="AZ134" s="6">
        <f t="shared" si="45"/>
        <v>2</v>
      </c>
      <c r="BA134" s="157"/>
      <c r="BB134" s="135"/>
      <c r="BC134" s="102"/>
    </row>
    <row r="135" spans="1:55" x14ac:dyDescent="0.25">
      <c r="A135" s="201"/>
      <c r="B135" s="202" t="s">
        <v>406</v>
      </c>
      <c r="C135" s="42"/>
      <c r="D135" s="42"/>
      <c r="E135" s="42"/>
      <c r="F135" s="42"/>
      <c r="G135" s="42">
        <f>SUM(G131:G134)</f>
        <v>0</v>
      </c>
      <c r="H135" s="42">
        <f t="shared" ref="H135:AW135" si="54">SUM(H131:H134)</f>
        <v>0</v>
      </c>
      <c r="I135" s="42">
        <f t="shared" si="54"/>
        <v>0</v>
      </c>
      <c r="J135" s="43">
        <f t="shared" si="54"/>
        <v>0</v>
      </c>
      <c r="K135" s="42">
        <f t="shared" si="54"/>
        <v>0</v>
      </c>
      <c r="L135" s="42">
        <f t="shared" si="54"/>
        <v>15</v>
      </c>
      <c r="M135" s="42">
        <f t="shared" si="54"/>
        <v>0</v>
      </c>
      <c r="N135" s="43">
        <f t="shared" si="54"/>
        <v>1</v>
      </c>
      <c r="O135" s="42">
        <f t="shared" si="54"/>
        <v>0</v>
      </c>
      <c r="P135" s="42">
        <f t="shared" si="54"/>
        <v>0</v>
      </c>
      <c r="Q135" s="42">
        <f t="shared" si="54"/>
        <v>0</v>
      </c>
      <c r="R135" s="43">
        <f t="shared" si="54"/>
        <v>0</v>
      </c>
      <c r="S135" s="42">
        <f t="shared" si="54"/>
        <v>0</v>
      </c>
      <c r="T135" s="42">
        <f t="shared" si="54"/>
        <v>0</v>
      </c>
      <c r="U135" s="42">
        <f t="shared" si="54"/>
        <v>0</v>
      </c>
      <c r="V135" s="43">
        <f t="shared" si="54"/>
        <v>0</v>
      </c>
      <c r="W135" s="42">
        <f t="shared" si="54"/>
        <v>0</v>
      </c>
      <c r="X135" s="42">
        <f t="shared" si="54"/>
        <v>0</v>
      </c>
      <c r="Y135" s="42">
        <f t="shared" si="54"/>
        <v>0</v>
      </c>
      <c r="Z135" s="43">
        <f t="shared" si="54"/>
        <v>0</v>
      </c>
      <c r="AA135" s="42">
        <f t="shared" si="54"/>
        <v>0</v>
      </c>
      <c r="AB135" s="42">
        <f t="shared" si="54"/>
        <v>0</v>
      </c>
      <c r="AC135" s="42">
        <f t="shared" si="54"/>
        <v>0</v>
      </c>
      <c r="AD135" s="43">
        <f t="shared" si="54"/>
        <v>0</v>
      </c>
      <c r="AE135" s="42">
        <f t="shared" si="54"/>
        <v>15</v>
      </c>
      <c r="AF135" s="42">
        <f t="shared" si="54"/>
        <v>30</v>
      </c>
      <c r="AG135" s="42">
        <f t="shared" si="54"/>
        <v>0</v>
      </c>
      <c r="AH135" s="43">
        <f t="shared" si="54"/>
        <v>3</v>
      </c>
      <c r="AI135" s="42">
        <f t="shared" si="54"/>
        <v>0</v>
      </c>
      <c r="AJ135" s="42">
        <f t="shared" si="54"/>
        <v>0</v>
      </c>
      <c r="AK135" s="42">
        <f t="shared" si="54"/>
        <v>0</v>
      </c>
      <c r="AL135" s="43">
        <f t="shared" si="54"/>
        <v>0</v>
      </c>
      <c r="AM135" s="42">
        <f t="shared" si="54"/>
        <v>0</v>
      </c>
      <c r="AN135" s="42">
        <f t="shared" si="54"/>
        <v>30</v>
      </c>
      <c r="AO135" s="42">
        <f t="shared" si="54"/>
        <v>0</v>
      </c>
      <c r="AP135" s="43">
        <f t="shared" si="54"/>
        <v>2</v>
      </c>
      <c r="AQ135" s="42">
        <f t="shared" si="54"/>
        <v>0</v>
      </c>
      <c r="AR135" s="42">
        <f t="shared" si="54"/>
        <v>0</v>
      </c>
      <c r="AS135" s="42">
        <f t="shared" si="54"/>
        <v>0</v>
      </c>
      <c r="AT135" s="43">
        <f t="shared" si="54"/>
        <v>0</v>
      </c>
      <c r="AU135" s="41">
        <f t="shared" si="54"/>
        <v>90</v>
      </c>
      <c r="AV135" s="41">
        <f>SUM(AV131:AV134)</f>
        <v>150</v>
      </c>
      <c r="AW135" s="41">
        <f t="shared" si="54"/>
        <v>6</v>
      </c>
      <c r="AX135" s="16">
        <f t="shared" si="48"/>
        <v>90</v>
      </c>
      <c r="AY135" s="16">
        <f t="shared" si="46"/>
        <v>150</v>
      </c>
      <c r="AZ135" s="25">
        <f t="shared" si="45"/>
        <v>6</v>
      </c>
      <c r="BA135" s="203"/>
      <c r="BB135" s="135"/>
      <c r="BC135" s="102"/>
    </row>
    <row r="136" spans="1:55" x14ac:dyDescent="0.25">
      <c r="A136" s="343" t="s">
        <v>129</v>
      </c>
      <c r="B136" s="344"/>
      <c r="C136" s="344"/>
      <c r="D136" s="344"/>
      <c r="E136" s="344"/>
      <c r="F136" s="344"/>
      <c r="G136" s="344"/>
      <c r="H136" s="344"/>
      <c r="I136" s="344"/>
      <c r="J136" s="344"/>
      <c r="K136" s="344"/>
      <c r="L136" s="344"/>
      <c r="M136" s="344"/>
      <c r="N136" s="344"/>
      <c r="O136" s="344"/>
      <c r="P136" s="344"/>
      <c r="Q136" s="344"/>
      <c r="R136" s="344"/>
      <c r="S136" s="344"/>
      <c r="T136" s="344"/>
      <c r="U136" s="344"/>
      <c r="V136" s="344"/>
      <c r="W136" s="344"/>
      <c r="X136" s="344"/>
      <c r="Y136" s="344"/>
      <c r="Z136" s="344"/>
      <c r="AA136" s="344"/>
      <c r="AB136" s="344"/>
      <c r="AC136" s="344"/>
      <c r="AD136" s="344"/>
      <c r="AE136" s="344"/>
      <c r="AF136" s="344"/>
      <c r="AG136" s="344"/>
      <c r="AH136" s="344"/>
      <c r="AI136" s="344"/>
      <c r="AJ136" s="344"/>
      <c r="AK136" s="344"/>
      <c r="AL136" s="344"/>
      <c r="AM136" s="344"/>
      <c r="AN136" s="344"/>
      <c r="AO136" s="344"/>
      <c r="AP136" s="344"/>
      <c r="AQ136" s="344"/>
      <c r="AR136" s="344"/>
      <c r="AS136" s="344"/>
      <c r="AT136" s="344"/>
      <c r="AU136" s="344"/>
      <c r="AV136" s="344"/>
      <c r="AW136" s="345"/>
      <c r="AX136" s="32"/>
      <c r="AY136" s="32"/>
      <c r="AZ136" s="6"/>
      <c r="BA136" s="204"/>
      <c r="BB136" s="135"/>
      <c r="BC136" s="102"/>
    </row>
    <row r="137" spans="1:55" ht="30" x14ac:dyDescent="0.25">
      <c r="A137" s="205" t="s">
        <v>32</v>
      </c>
      <c r="B137" s="3" t="s">
        <v>347</v>
      </c>
      <c r="C137" s="183" t="s">
        <v>388</v>
      </c>
      <c r="D137" s="206"/>
      <c r="E137" s="206">
        <v>3</v>
      </c>
      <c r="F137" s="206"/>
      <c r="G137" s="179"/>
      <c r="H137" s="179"/>
      <c r="I137" s="179"/>
      <c r="J137" s="180"/>
      <c r="K137" s="181"/>
      <c r="L137" s="181"/>
      <c r="M137" s="181"/>
      <c r="N137" s="180"/>
      <c r="O137" s="179"/>
      <c r="P137" s="179">
        <v>15</v>
      </c>
      <c r="Q137" s="179"/>
      <c r="R137" s="180">
        <v>1</v>
      </c>
      <c r="S137" s="181"/>
      <c r="T137" s="181"/>
      <c r="U137" s="181"/>
      <c r="V137" s="180"/>
      <c r="W137" s="179"/>
      <c r="X137" s="179"/>
      <c r="Y137" s="179"/>
      <c r="Z137" s="180"/>
      <c r="AA137" s="181"/>
      <c r="AB137" s="181"/>
      <c r="AC137" s="181"/>
      <c r="AD137" s="180"/>
      <c r="AE137" s="179"/>
      <c r="AF137" s="179"/>
      <c r="AG137" s="179"/>
      <c r="AH137" s="180"/>
      <c r="AI137" s="181"/>
      <c r="AJ137" s="181"/>
      <c r="AK137" s="181"/>
      <c r="AL137" s="180"/>
      <c r="AM137" s="179"/>
      <c r="AN137" s="179"/>
      <c r="AO137" s="179"/>
      <c r="AP137" s="180"/>
      <c r="AQ137" s="181"/>
      <c r="AR137" s="181"/>
      <c r="AS137" s="181"/>
      <c r="AT137" s="180"/>
      <c r="AU137" s="44">
        <f>SUM(G137:AT137)-AW137</f>
        <v>15</v>
      </c>
      <c r="AV137" s="44">
        <f>25*AW137</f>
        <v>25</v>
      </c>
      <c r="AW137" s="31">
        <f>SUM(J137+N137+R137+V137+Z137+AD137+AH137+AL137+AP137+AT137)</f>
        <v>1</v>
      </c>
      <c r="AX137" s="32">
        <f t="shared" si="48"/>
        <v>15</v>
      </c>
      <c r="AY137" s="32">
        <f t="shared" si="46"/>
        <v>25</v>
      </c>
      <c r="AZ137" s="6">
        <f t="shared" si="45"/>
        <v>1</v>
      </c>
      <c r="BA137" s="157"/>
      <c r="BB137" s="135"/>
      <c r="BC137" s="102"/>
    </row>
    <row r="138" spans="1:55" ht="45" x14ac:dyDescent="0.25">
      <c r="A138" s="205" t="s">
        <v>34</v>
      </c>
      <c r="B138" s="310" t="s">
        <v>346</v>
      </c>
      <c r="C138" s="183" t="s">
        <v>389</v>
      </c>
      <c r="D138" s="206"/>
      <c r="E138" s="206">
        <v>4</v>
      </c>
      <c r="F138" s="206"/>
      <c r="G138" s="179"/>
      <c r="H138" s="179"/>
      <c r="I138" s="179"/>
      <c r="J138" s="180"/>
      <c r="K138" s="181"/>
      <c r="L138" s="181"/>
      <c r="M138" s="181"/>
      <c r="N138" s="180"/>
      <c r="O138" s="179"/>
      <c r="P138" s="179"/>
      <c r="Q138" s="179"/>
      <c r="R138" s="180"/>
      <c r="S138" s="181">
        <v>15</v>
      </c>
      <c r="T138" s="181">
        <v>15</v>
      </c>
      <c r="U138" s="181"/>
      <c r="V138" s="180">
        <v>2</v>
      </c>
      <c r="W138" s="179"/>
      <c r="X138" s="179"/>
      <c r="Y138" s="179"/>
      <c r="Z138" s="180"/>
      <c r="AA138" s="181"/>
      <c r="AB138" s="181"/>
      <c r="AC138" s="181"/>
      <c r="AD138" s="180"/>
      <c r="AE138" s="179"/>
      <c r="AF138" s="179"/>
      <c r="AG138" s="179"/>
      <c r="AH138" s="180"/>
      <c r="AI138" s="181"/>
      <c r="AJ138" s="181"/>
      <c r="AK138" s="181"/>
      <c r="AL138" s="180"/>
      <c r="AM138" s="179"/>
      <c r="AN138" s="179"/>
      <c r="AO138" s="179"/>
      <c r="AP138" s="180"/>
      <c r="AQ138" s="181"/>
      <c r="AR138" s="181"/>
      <c r="AS138" s="181"/>
      <c r="AT138" s="180"/>
      <c r="AU138" s="44">
        <f>SUM(G138:AT138)-AW138</f>
        <v>30</v>
      </c>
      <c r="AV138" s="44">
        <f>25*AW138</f>
        <v>50</v>
      </c>
      <c r="AW138" s="31">
        <f>SUM(J138+N138+R138+V138+Z138+AD138+AH138+AL138+AP138+AT138)</f>
        <v>2</v>
      </c>
      <c r="AX138" s="32">
        <f t="shared" si="48"/>
        <v>30</v>
      </c>
      <c r="AY138" s="32">
        <f t="shared" si="46"/>
        <v>50</v>
      </c>
      <c r="AZ138" s="6">
        <f t="shared" si="45"/>
        <v>2</v>
      </c>
      <c r="BA138" s="157"/>
      <c r="BB138" s="135"/>
      <c r="BC138" s="102"/>
    </row>
    <row r="139" spans="1:55" ht="45" x14ac:dyDescent="0.25">
      <c r="A139" s="205" t="s">
        <v>35</v>
      </c>
      <c r="B139" s="149" t="s">
        <v>130</v>
      </c>
      <c r="C139" s="183" t="s">
        <v>287</v>
      </c>
      <c r="D139" s="206"/>
      <c r="E139" s="206">
        <v>5</v>
      </c>
      <c r="F139" s="206"/>
      <c r="G139" s="179"/>
      <c r="H139" s="179"/>
      <c r="I139" s="179"/>
      <c r="J139" s="180"/>
      <c r="K139" s="181"/>
      <c r="L139" s="181"/>
      <c r="M139" s="181"/>
      <c r="N139" s="180"/>
      <c r="O139" s="179"/>
      <c r="P139" s="179"/>
      <c r="Q139" s="179"/>
      <c r="R139" s="180"/>
      <c r="S139" s="181"/>
      <c r="T139" s="181"/>
      <c r="U139" s="181"/>
      <c r="V139" s="180"/>
      <c r="W139" s="179"/>
      <c r="X139" s="179">
        <v>15</v>
      </c>
      <c r="Y139" s="179"/>
      <c r="Z139" s="180">
        <v>1</v>
      </c>
      <c r="AA139" s="181"/>
      <c r="AB139" s="181"/>
      <c r="AC139" s="181"/>
      <c r="AD139" s="180"/>
      <c r="AE139" s="179"/>
      <c r="AF139" s="179"/>
      <c r="AG139" s="179"/>
      <c r="AH139" s="180"/>
      <c r="AI139" s="181"/>
      <c r="AJ139" s="181"/>
      <c r="AK139" s="181"/>
      <c r="AL139" s="180"/>
      <c r="AM139" s="179"/>
      <c r="AN139" s="179"/>
      <c r="AO139" s="179"/>
      <c r="AP139" s="180"/>
      <c r="AQ139" s="181"/>
      <c r="AR139" s="181"/>
      <c r="AS139" s="181"/>
      <c r="AT139" s="180"/>
      <c r="AU139" s="44">
        <f>SUM(G139:AT139)-AW139</f>
        <v>15</v>
      </c>
      <c r="AV139" s="44">
        <f>25*AW139</f>
        <v>25</v>
      </c>
      <c r="AW139" s="31">
        <f>SUM(J139+N139+R139+V139+Z139+AD139+AH139+AL139+AP139+AT139)</f>
        <v>1</v>
      </c>
      <c r="AX139" s="32">
        <f t="shared" si="48"/>
        <v>15</v>
      </c>
      <c r="AY139" s="32">
        <f t="shared" si="46"/>
        <v>25</v>
      </c>
      <c r="AZ139" s="6">
        <f t="shared" si="45"/>
        <v>1</v>
      </c>
      <c r="BA139" s="157"/>
      <c r="BB139" s="135"/>
      <c r="BC139" s="102"/>
    </row>
    <row r="140" spans="1:55" ht="45" x14ac:dyDescent="0.25">
      <c r="A140" s="205" t="s">
        <v>36</v>
      </c>
      <c r="B140" s="149" t="s">
        <v>131</v>
      </c>
      <c r="C140" s="183" t="s">
        <v>288</v>
      </c>
      <c r="D140" s="206"/>
      <c r="E140" s="206">
        <v>5</v>
      </c>
      <c r="F140" s="206"/>
      <c r="G140" s="179"/>
      <c r="H140" s="179"/>
      <c r="I140" s="179"/>
      <c r="J140" s="180"/>
      <c r="K140" s="181"/>
      <c r="L140" s="181"/>
      <c r="M140" s="181"/>
      <c r="N140" s="180"/>
      <c r="O140" s="179"/>
      <c r="P140" s="179"/>
      <c r="Q140" s="179"/>
      <c r="R140" s="180"/>
      <c r="S140" s="181"/>
      <c r="T140" s="181"/>
      <c r="U140" s="181"/>
      <c r="V140" s="180"/>
      <c r="W140" s="179"/>
      <c r="X140" s="179">
        <v>15</v>
      </c>
      <c r="Y140" s="179"/>
      <c r="Z140" s="180">
        <v>1</v>
      </c>
      <c r="AA140" s="181"/>
      <c r="AB140" s="181"/>
      <c r="AC140" s="181"/>
      <c r="AD140" s="180"/>
      <c r="AE140" s="179"/>
      <c r="AF140" s="179"/>
      <c r="AG140" s="179"/>
      <c r="AH140" s="180"/>
      <c r="AI140" s="181"/>
      <c r="AJ140" s="181"/>
      <c r="AK140" s="181"/>
      <c r="AL140" s="180"/>
      <c r="AM140" s="179"/>
      <c r="AN140" s="179"/>
      <c r="AO140" s="179"/>
      <c r="AP140" s="180"/>
      <c r="AQ140" s="181"/>
      <c r="AR140" s="181"/>
      <c r="AS140" s="181"/>
      <c r="AT140" s="180"/>
      <c r="AU140" s="44">
        <f>SUM(G140:AT140)-AW140</f>
        <v>15</v>
      </c>
      <c r="AV140" s="44">
        <f>25*AW140</f>
        <v>25</v>
      </c>
      <c r="AW140" s="31">
        <f>SUM(J140+N140+R140+V140+Z140+AD140+AH140+AL140+AP140+AT140)</f>
        <v>1</v>
      </c>
      <c r="AX140" s="32">
        <f t="shared" si="48"/>
        <v>15</v>
      </c>
      <c r="AY140" s="32">
        <f t="shared" si="46"/>
        <v>25</v>
      </c>
      <c r="AZ140" s="6">
        <f t="shared" si="45"/>
        <v>1</v>
      </c>
      <c r="BA140" s="157"/>
      <c r="BB140" s="135"/>
      <c r="BC140" s="102"/>
    </row>
    <row r="141" spans="1:55" ht="45" x14ac:dyDescent="0.25">
      <c r="A141" s="205" t="s">
        <v>38</v>
      </c>
      <c r="B141" s="207" t="s">
        <v>132</v>
      </c>
      <c r="C141" s="183" t="s">
        <v>289</v>
      </c>
      <c r="D141" s="206"/>
      <c r="E141" s="206">
        <v>5</v>
      </c>
      <c r="F141" s="206"/>
      <c r="G141" s="179"/>
      <c r="H141" s="179"/>
      <c r="I141" s="179"/>
      <c r="J141" s="180"/>
      <c r="K141" s="181"/>
      <c r="L141" s="181"/>
      <c r="M141" s="181"/>
      <c r="N141" s="180"/>
      <c r="O141" s="179"/>
      <c r="P141" s="179"/>
      <c r="Q141" s="179"/>
      <c r="R141" s="180"/>
      <c r="S141" s="181"/>
      <c r="T141" s="181"/>
      <c r="U141" s="181"/>
      <c r="V141" s="180"/>
      <c r="W141" s="179"/>
      <c r="X141" s="179">
        <v>15</v>
      </c>
      <c r="Y141" s="179"/>
      <c r="Z141" s="180">
        <v>1</v>
      </c>
      <c r="AA141" s="181"/>
      <c r="AB141" s="181"/>
      <c r="AC141" s="181"/>
      <c r="AD141" s="180"/>
      <c r="AE141" s="179"/>
      <c r="AF141" s="179"/>
      <c r="AG141" s="179"/>
      <c r="AH141" s="180"/>
      <c r="AI141" s="181"/>
      <c r="AJ141" s="181"/>
      <c r="AK141" s="181"/>
      <c r="AL141" s="180"/>
      <c r="AM141" s="179"/>
      <c r="AN141" s="179"/>
      <c r="AO141" s="179"/>
      <c r="AP141" s="180"/>
      <c r="AQ141" s="181"/>
      <c r="AR141" s="181"/>
      <c r="AS141" s="181"/>
      <c r="AT141" s="180"/>
      <c r="AU141" s="44">
        <f>SUM(G141:AT141)-AW141</f>
        <v>15</v>
      </c>
      <c r="AV141" s="44">
        <f>25*AW141</f>
        <v>25</v>
      </c>
      <c r="AW141" s="31">
        <f>SUM(J141+N141+R141+V141+Z141+AD141+AH141+AL141+AP141+AT141)</f>
        <v>1</v>
      </c>
      <c r="AX141" s="32">
        <f t="shared" si="48"/>
        <v>15</v>
      </c>
      <c r="AY141" s="32">
        <f t="shared" si="46"/>
        <v>25</v>
      </c>
      <c r="AZ141" s="6">
        <f t="shared" si="45"/>
        <v>1</v>
      </c>
      <c r="BA141" s="157"/>
      <c r="BB141" s="135"/>
      <c r="BC141" s="102"/>
    </row>
    <row r="142" spans="1:55" x14ac:dyDescent="0.25">
      <c r="A142" s="145"/>
      <c r="B142" s="146" t="s">
        <v>203</v>
      </c>
      <c r="C142" s="39"/>
      <c r="D142" s="39"/>
      <c r="E142" s="39"/>
      <c r="F142" s="39"/>
      <c r="G142" s="39">
        <f t="shared" ref="G142:AW142" si="55">SUM(G137:G141)</f>
        <v>0</v>
      </c>
      <c r="H142" s="39">
        <f t="shared" si="55"/>
        <v>0</v>
      </c>
      <c r="I142" s="39">
        <f t="shared" si="55"/>
        <v>0</v>
      </c>
      <c r="J142" s="40">
        <f>SUM(J137:J141)</f>
        <v>0</v>
      </c>
      <c r="K142" s="39">
        <f t="shared" si="55"/>
        <v>0</v>
      </c>
      <c r="L142" s="39">
        <f t="shared" si="55"/>
        <v>0</v>
      </c>
      <c r="M142" s="39">
        <f t="shared" si="55"/>
        <v>0</v>
      </c>
      <c r="N142" s="40">
        <f t="shared" si="55"/>
        <v>0</v>
      </c>
      <c r="O142" s="39">
        <f t="shared" si="55"/>
        <v>0</v>
      </c>
      <c r="P142" s="39">
        <f t="shared" si="55"/>
        <v>15</v>
      </c>
      <c r="Q142" s="39">
        <f t="shared" si="55"/>
        <v>0</v>
      </c>
      <c r="R142" s="40">
        <f t="shared" si="55"/>
        <v>1</v>
      </c>
      <c r="S142" s="39">
        <f t="shared" si="55"/>
        <v>15</v>
      </c>
      <c r="T142" s="39">
        <f t="shared" si="55"/>
        <v>15</v>
      </c>
      <c r="U142" s="39">
        <f t="shared" si="55"/>
        <v>0</v>
      </c>
      <c r="V142" s="40">
        <f t="shared" si="55"/>
        <v>2</v>
      </c>
      <c r="W142" s="39">
        <f t="shared" si="55"/>
        <v>0</v>
      </c>
      <c r="X142" s="39">
        <f t="shared" si="55"/>
        <v>45</v>
      </c>
      <c r="Y142" s="39">
        <f t="shared" si="55"/>
        <v>0</v>
      </c>
      <c r="Z142" s="40">
        <f>SUM(Z137:Z141)</f>
        <v>3</v>
      </c>
      <c r="AA142" s="39">
        <f t="shared" si="55"/>
        <v>0</v>
      </c>
      <c r="AB142" s="39">
        <f t="shared" si="55"/>
        <v>0</v>
      </c>
      <c r="AC142" s="39">
        <f t="shared" si="55"/>
        <v>0</v>
      </c>
      <c r="AD142" s="40">
        <f t="shared" si="55"/>
        <v>0</v>
      </c>
      <c r="AE142" s="39">
        <f t="shared" si="55"/>
        <v>0</v>
      </c>
      <c r="AF142" s="39">
        <f t="shared" si="55"/>
        <v>0</v>
      </c>
      <c r="AG142" s="39">
        <f t="shared" si="55"/>
        <v>0</v>
      </c>
      <c r="AH142" s="40">
        <f t="shared" si="55"/>
        <v>0</v>
      </c>
      <c r="AI142" s="39">
        <f t="shared" si="55"/>
        <v>0</v>
      </c>
      <c r="AJ142" s="39">
        <f t="shared" si="55"/>
        <v>0</v>
      </c>
      <c r="AK142" s="39">
        <f t="shared" si="55"/>
        <v>0</v>
      </c>
      <c r="AL142" s="40">
        <f t="shared" si="55"/>
        <v>0</v>
      </c>
      <c r="AM142" s="39">
        <f t="shared" si="55"/>
        <v>0</v>
      </c>
      <c r="AN142" s="39">
        <f t="shared" si="55"/>
        <v>0</v>
      </c>
      <c r="AO142" s="39">
        <f t="shared" si="55"/>
        <v>0</v>
      </c>
      <c r="AP142" s="40">
        <f t="shared" si="55"/>
        <v>0</v>
      </c>
      <c r="AQ142" s="39">
        <f t="shared" si="55"/>
        <v>0</v>
      </c>
      <c r="AR142" s="39">
        <f t="shared" si="55"/>
        <v>0</v>
      </c>
      <c r="AS142" s="39">
        <f t="shared" si="55"/>
        <v>0</v>
      </c>
      <c r="AT142" s="40">
        <f t="shared" si="55"/>
        <v>0</v>
      </c>
      <c r="AU142" s="38">
        <f t="shared" si="55"/>
        <v>90</v>
      </c>
      <c r="AV142" s="38">
        <f>SUM(AV137:AV141)</f>
        <v>150</v>
      </c>
      <c r="AW142" s="38">
        <f t="shared" si="55"/>
        <v>6</v>
      </c>
      <c r="AX142" s="16">
        <f t="shared" si="48"/>
        <v>90</v>
      </c>
      <c r="AY142" s="16">
        <f t="shared" si="46"/>
        <v>150</v>
      </c>
      <c r="AZ142" s="25">
        <f t="shared" si="45"/>
        <v>6</v>
      </c>
      <c r="BA142" s="157"/>
      <c r="BB142" s="135"/>
      <c r="BC142" s="102"/>
    </row>
    <row r="143" spans="1:55" x14ac:dyDescent="0.25">
      <c r="A143" s="337" t="s">
        <v>133</v>
      </c>
      <c r="B143" s="338"/>
      <c r="C143" s="338"/>
      <c r="D143" s="338"/>
      <c r="E143" s="338"/>
      <c r="F143" s="338"/>
      <c r="G143" s="338"/>
      <c r="H143" s="338"/>
      <c r="I143" s="338"/>
      <c r="J143" s="338"/>
      <c r="K143" s="338"/>
      <c r="L143" s="338"/>
      <c r="M143" s="338"/>
      <c r="N143" s="338"/>
      <c r="O143" s="338"/>
      <c r="P143" s="338"/>
      <c r="Q143" s="338"/>
      <c r="R143" s="338"/>
      <c r="S143" s="338"/>
      <c r="T143" s="338"/>
      <c r="U143" s="338"/>
      <c r="V143" s="338"/>
      <c r="W143" s="338"/>
      <c r="X143" s="338"/>
      <c r="Y143" s="338"/>
      <c r="Z143" s="338"/>
      <c r="AA143" s="338"/>
      <c r="AB143" s="338"/>
      <c r="AC143" s="338"/>
      <c r="AD143" s="338"/>
      <c r="AE143" s="338"/>
      <c r="AF143" s="338"/>
      <c r="AG143" s="338"/>
      <c r="AH143" s="338"/>
      <c r="AI143" s="338"/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9"/>
      <c r="AX143" s="32"/>
      <c r="AY143" s="32"/>
      <c r="AZ143" s="6"/>
      <c r="BA143" s="114"/>
      <c r="BB143" s="135"/>
      <c r="BC143" s="102"/>
    </row>
    <row r="144" spans="1:55" ht="42.6" customHeight="1" x14ac:dyDescent="0.25">
      <c r="A144" s="208" t="s">
        <v>32</v>
      </c>
      <c r="B144" s="1" t="s">
        <v>351</v>
      </c>
      <c r="C144" s="209" t="s">
        <v>390</v>
      </c>
      <c r="D144" s="126"/>
      <c r="E144" s="126">
        <v>5</v>
      </c>
      <c r="F144" s="126"/>
      <c r="G144" s="127"/>
      <c r="H144" s="127"/>
      <c r="I144" s="127"/>
      <c r="J144" s="18"/>
      <c r="K144" s="128"/>
      <c r="L144" s="128"/>
      <c r="M144" s="128"/>
      <c r="N144" s="18"/>
      <c r="O144" s="127"/>
      <c r="P144" s="127"/>
      <c r="Q144" s="127"/>
      <c r="R144" s="18"/>
      <c r="S144" s="128"/>
      <c r="T144" s="128"/>
      <c r="U144" s="128"/>
      <c r="V144" s="18"/>
      <c r="W144" s="127"/>
      <c r="X144" s="127">
        <v>40</v>
      </c>
      <c r="Y144" s="127"/>
      <c r="Z144" s="18">
        <v>2</v>
      </c>
      <c r="AA144" s="128"/>
      <c r="AB144" s="128"/>
      <c r="AC144" s="128"/>
      <c r="AD144" s="18"/>
      <c r="AE144" s="127"/>
      <c r="AF144" s="127"/>
      <c r="AG144" s="127"/>
      <c r="AH144" s="18"/>
      <c r="AI144" s="128"/>
      <c r="AJ144" s="128"/>
      <c r="AK144" s="128"/>
      <c r="AL144" s="18"/>
      <c r="AM144" s="127"/>
      <c r="AN144" s="127"/>
      <c r="AO144" s="127"/>
      <c r="AP144" s="18"/>
      <c r="AQ144" s="128"/>
      <c r="AR144" s="128"/>
      <c r="AS144" s="128"/>
      <c r="AT144" s="18"/>
      <c r="AU144" s="19">
        <f>SUM(G144:AT144)-AW144</f>
        <v>40</v>
      </c>
      <c r="AV144" s="19">
        <f>25*AW144</f>
        <v>50</v>
      </c>
      <c r="AW144" s="45">
        <f>SUM(AT144+AP144+AL144+AH144+AD144+Z144+V144+R144+N144+J144)</f>
        <v>2</v>
      </c>
      <c r="AX144" s="32">
        <f t="shared" si="48"/>
        <v>40</v>
      </c>
      <c r="AY144" s="32">
        <f t="shared" si="46"/>
        <v>50</v>
      </c>
      <c r="AZ144" s="6">
        <f t="shared" si="45"/>
        <v>2</v>
      </c>
      <c r="BA144" s="210"/>
      <c r="BB144" s="195"/>
      <c r="BC144" s="102"/>
    </row>
    <row r="145" spans="1:56" ht="45" customHeight="1" x14ac:dyDescent="0.25">
      <c r="A145" s="208" t="s">
        <v>34</v>
      </c>
      <c r="B145" s="1" t="s">
        <v>352</v>
      </c>
      <c r="C145" s="117" t="s">
        <v>391</v>
      </c>
      <c r="D145" s="126"/>
      <c r="E145" s="126">
        <v>6</v>
      </c>
      <c r="F145" s="126"/>
      <c r="G145" s="127"/>
      <c r="H145" s="127"/>
      <c r="I145" s="127"/>
      <c r="J145" s="18"/>
      <c r="K145" s="128"/>
      <c r="L145" s="128"/>
      <c r="M145" s="128"/>
      <c r="N145" s="18"/>
      <c r="O145" s="127"/>
      <c r="P145" s="127"/>
      <c r="Q145" s="127"/>
      <c r="R145" s="18"/>
      <c r="S145" s="128"/>
      <c r="T145" s="128"/>
      <c r="U145" s="128"/>
      <c r="V145" s="18"/>
      <c r="W145" s="127"/>
      <c r="X145" s="127"/>
      <c r="Y145" s="127"/>
      <c r="Z145" s="18"/>
      <c r="AA145" s="128"/>
      <c r="AB145" s="128">
        <v>80</v>
      </c>
      <c r="AC145" s="128"/>
      <c r="AD145" s="18">
        <v>4</v>
      </c>
      <c r="AE145" s="127"/>
      <c r="AF145" s="127"/>
      <c r="AG145" s="127"/>
      <c r="AH145" s="18"/>
      <c r="AI145" s="128"/>
      <c r="AJ145" s="128"/>
      <c r="AK145" s="128"/>
      <c r="AL145" s="18"/>
      <c r="AM145" s="127"/>
      <c r="AN145" s="127"/>
      <c r="AO145" s="127"/>
      <c r="AP145" s="18"/>
      <c r="AQ145" s="128"/>
      <c r="AR145" s="128"/>
      <c r="AS145" s="128"/>
      <c r="AT145" s="18"/>
      <c r="AU145" s="19">
        <f>SUM(G145:AT145)-AW145</f>
        <v>80</v>
      </c>
      <c r="AV145" s="19">
        <f>25*AW145</f>
        <v>100</v>
      </c>
      <c r="AW145" s="45">
        <f>SUM(AT145+AP145+AL145+AH145+AD145+Z145+V145+R145+N145+J145)</f>
        <v>4</v>
      </c>
      <c r="AX145" s="32">
        <f t="shared" si="48"/>
        <v>80</v>
      </c>
      <c r="AY145" s="32">
        <f t="shared" si="46"/>
        <v>100</v>
      </c>
      <c r="AZ145" s="6">
        <f t="shared" si="45"/>
        <v>4</v>
      </c>
      <c r="BA145" s="210"/>
      <c r="BB145" s="135"/>
      <c r="BC145" s="102"/>
    </row>
    <row r="146" spans="1:56" ht="20.25" thickBot="1" x14ac:dyDescent="0.3">
      <c r="A146" s="158"/>
      <c r="B146" s="159" t="s">
        <v>204</v>
      </c>
      <c r="C146" s="21"/>
      <c r="D146" s="21"/>
      <c r="E146" s="21"/>
      <c r="F146" s="21"/>
      <c r="G146" s="21">
        <f>SUM(G144:G145)</f>
        <v>0</v>
      </c>
      <c r="H146" s="21">
        <f t="shared" ref="H146:AW146" si="56">SUM(H144:H145)</f>
        <v>0</v>
      </c>
      <c r="I146" s="21">
        <f t="shared" si="56"/>
        <v>0</v>
      </c>
      <c r="J146" s="22">
        <f t="shared" si="56"/>
        <v>0</v>
      </c>
      <c r="K146" s="21">
        <f t="shared" si="56"/>
        <v>0</v>
      </c>
      <c r="L146" s="21">
        <f t="shared" si="56"/>
        <v>0</v>
      </c>
      <c r="M146" s="21">
        <f t="shared" si="56"/>
        <v>0</v>
      </c>
      <c r="N146" s="22">
        <f t="shared" si="56"/>
        <v>0</v>
      </c>
      <c r="O146" s="21">
        <f t="shared" si="56"/>
        <v>0</v>
      </c>
      <c r="P146" s="21">
        <f t="shared" si="56"/>
        <v>0</v>
      </c>
      <c r="Q146" s="21">
        <f t="shared" si="56"/>
        <v>0</v>
      </c>
      <c r="R146" s="22">
        <f t="shared" si="56"/>
        <v>0</v>
      </c>
      <c r="S146" s="21">
        <f t="shared" si="56"/>
        <v>0</v>
      </c>
      <c r="T146" s="21">
        <f t="shared" si="56"/>
        <v>0</v>
      </c>
      <c r="U146" s="21">
        <f t="shared" si="56"/>
        <v>0</v>
      </c>
      <c r="V146" s="22">
        <f t="shared" si="56"/>
        <v>0</v>
      </c>
      <c r="W146" s="21">
        <f t="shared" si="56"/>
        <v>0</v>
      </c>
      <c r="X146" s="21">
        <f t="shared" si="56"/>
        <v>40</v>
      </c>
      <c r="Y146" s="21">
        <f t="shared" si="56"/>
        <v>0</v>
      </c>
      <c r="Z146" s="22">
        <f>SUM(Z144:Z145)</f>
        <v>2</v>
      </c>
      <c r="AA146" s="21">
        <f t="shared" si="56"/>
        <v>0</v>
      </c>
      <c r="AB146" s="21">
        <f t="shared" si="56"/>
        <v>80</v>
      </c>
      <c r="AC146" s="21">
        <f t="shared" si="56"/>
        <v>0</v>
      </c>
      <c r="AD146" s="22">
        <f t="shared" si="56"/>
        <v>4</v>
      </c>
      <c r="AE146" s="21">
        <f t="shared" si="56"/>
        <v>0</v>
      </c>
      <c r="AF146" s="21">
        <f t="shared" si="56"/>
        <v>0</v>
      </c>
      <c r="AG146" s="21">
        <f t="shared" si="56"/>
        <v>0</v>
      </c>
      <c r="AH146" s="22">
        <f t="shared" si="56"/>
        <v>0</v>
      </c>
      <c r="AI146" s="21">
        <f t="shared" si="56"/>
        <v>0</v>
      </c>
      <c r="AJ146" s="21">
        <f t="shared" si="56"/>
        <v>0</v>
      </c>
      <c r="AK146" s="21">
        <f t="shared" si="56"/>
        <v>0</v>
      </c>
      <c r="AL146" s="22">
        <f t="shared" si="56"/>
        <v>0</v>
      </c>
      <c r="AM146" s="21">
        <f t="shared" si="56"/>
        <v>0</v>
      </c>
      <c r="AN146" s="21">
        <f t="shared" si="56"/>
        <v>0</v>
      </c>
      <c r="AO146" s="21">
        <f t="shared" si="56"/>
        <v>0</v>
      </c>
      <c r="AP146" s="22">
        <f t="shared" si="56"/>
        <v>0</v>
      </c>
      <c r="AQ146" s="21">
        <f t="shared" si="56"/>
        <v>0</v>
      </c>
      <c r="AR146" s="21">
        <f t="shared" si="56"/>
        <v>0</v>
      </c>
      <c r="AS146" s="21">
        <f t="shared" si="56"/>
        <v>0</v>
      </c>
      <c r="AT146" s="22">
        <f t="shared" si="56"/>
        <v>0</v>
      </c>
      <c r="AU146" s="23">
        <f t="shared" si="56"/>
        <v>120</v>
      </c>
      <c r="AV146" s="23">
        <f t="shared" si="56"/>
        <v>150</v>
      </c>
      <c r="AW146" s="23">
        <f t="shared" si="56"/>
        <v>6</v>
      </c>
      <c r="AX146" s="32">
        <f t="shared" si="48"/>
        <v>120</v>
      </c>
      <c r="AY146" s="32">
        <f t="shared" si="46"/>
        <v>150</v>
      </c>
      <c r="AZ146" s="6">
        <f t="shared" si="45"/>
        <v>6</v>
      </c>
      <c r="BA146" s="122"/>
      <c r="BC146" s="102"/>
      <c r="BD146" s="147"/>
    </row>
    <row r="147" spans="1:56" s="163" customFormat="1" ht="20.25" thickBot="1" x14ac:dyDescent="0.3">
      <c r="A147" s="160"/>
      <c r="B147" s="161" t="s">
        <v>134</v>
      </c>
      <c r="C147" s="26"/>
      <c r="D147" s="26"/>
      <c r="E147" s="26"/>
      <c r="F147" s="26"/>
      <c r="G147" s="26">
        <f t="shared" ref="G147:AW147" si="57">SUM(G146+G142+G135+G129+G118+G113)</f>
        <v>25</v>
      </c>
      <c r="H147" s="26">
        <f t="shared" si="57"/>
        <v>0</v>
      </c>
      <c r="I147" s="26">
        <f t="shared" si="57"/>
        <v>5</v>
      </c>
      <c r="J147" s="9">
        <f t="shared" si="57"/>
        <v>2</v>
      </c>
      <c r="K147" s="26">
        <f t="shared" si="57"/>
        <v>0</v>
      </c>
      <c r="L147" s="26">
        <f t="shared" si="57"/>
        <v>15</v>
      </c>
      <c r="M147" s="26">
        <f t="shared" si="57"/>
        <v>0</v>
      </c>
      <c r="N147" s="9">
        <f t="shared" si="57"/>
        <v>1</v>
      </c>
      <c r="O147" s="26">
        <f t="shared" si="57"/>
        <v>25</v>
      </c>
      <c r="P147" s="26">
        <f t="shared" si="57"/>
        <v>30</v>
      </c>
      <c r="Q147" s="26">
        <f t="shared" si="57"/>
        <v>5</v>
      </c>
      <c r="R147" s="9">
        <f t="shared" si="57"/>
        <v>5</v>
      </c>
      <c r="S147" s="26">
        <f t="shared" si="57"/>
        <v>30</v>
      </c>
      <c r="T147" s="26">
        <f t="shared" si="57"/>
        <v>30</v>
      </c>
      <c r="U147" s="26">
        <f t="shared" si="57"/>
        <v>0</v>
      </c>
      <c r="V147" s="9">
        <f t="shared" si="57"/>
        <v>4</v>
      </c>
      <c r="W147" s="26">
        <f t="shared" si="57"/>
        <v>15</v>
      </c>
      <c r="X147" s="26">
        <f t="shared" si="57"/>
        <v>100</v>
      </c>
      <c r="Y147" s="26">
        <f t="shared" si="57"/>
        <v>0</v>
      </c>
      <c r="Z147" s="9">
        <f t="shared" si="57"/>
        <v>8</v>
      </c>
      <c r="AA147" s="26">
        <f t="shared" si="57"/>
        <v>15</v>
      </c>
      <c r="AB147" s="26">
        <f t="shared" si="57"/>
        <v>110</v>
      </c>
      <c r="AC147" s="26">
        <f t="shared" si="57"/>
        <v>0</v>
      </c>
      <c r="AD147" s="9">
        <f t="shared" si="57"/>
        <v>9</v>
      </c>
      <c r="AE147" s="26">
        <f t="shared" si="57"/>
        <v>45</v>
      </c>
      <c r="AF147" s="26">
        <f t="shared" si="57"/>
        <v>105</v>
      </c>
      <c r="AG147" s="26">
        <f t="shared" si="57"/>
        <v>0</v>
      </c>
      <c r="AH147" s="9">
        <f t="shared" si="57"/>
        <v>11</v>
      </c>
      <c r="AI147" s="26">
        <f t="shared" si="57"/>
        <v>0</v>
      </c>
      <c r="AJ147" s="26">
        <f t="shared" si="57"/>
        <v>90</v>
      </c>
      <c r="AK147" s="26">
        <f t="shared" si="57"/>
        <v>0</v>
      </c>
      <c r="AL147" s="9">
        <f t="shared" si="57"/>
        <v>6</v>
      </c>
      <c r="AM147" s="26">
        <f t="shared" si="57"/>
        <v>0</v>
      </c>
      <c r="AN147" s="26">
        <f t="shared" si="57"/>
        <v>45</v>
      </c>
      <c r="AO147" s="26">
        <f t="shared" si="57"/>
        <v>0</v>
      </c>
      <c r="AP147" s="9">
        <f t="shared" si="57"/>
        <v>3</v>
      </c>
      <c r="AQ147" s="26">
        <f t="shared" si="57"/>
        <v>0</v>
      </c>
      <c r="AR147" s="26">
        <f t="shared" si="57"/>
        <v>15</v>
      </c>
      <c r="AS147" s="26">
        <f t="shared" si="57"/>
        <v>0</v>
      </c>
      <c r="AT147" s="9">
        <f t="shared" si="57"/>
        <v>1</v>
      </c>
      <c r="AU147" s="27">
        <f t="shared" si="57"/>
        <v>705</v>
      </c>
      <c r="AV147" s="27">
        <f t="shared" si="57"/>
        <v>1250</v>
      </c>
      <c r="AW147" s="27">
        <f t="shared" si="57"/>
        <v>50</v>
      </c>
      <c r="AX147" s="30">
        <f t="shared" si="48"/>
        <v>705</v>
      </c>
      <c r="AY147" s="30">
        <f t="shared" si="46"/>
        <v>1250</v>
      </c>
      <c r="AZ147" s="29">
        <f t="shared" si="45"/>
        <v>50</v>
      </c>
      <c r="BA147" s="132"/>
      <c r="BB147" s="76"/>
      <c r="BC147" s="102"/>
      <c r="BD147" s="162"/>
    </row>
    <row r="148" spans="1:56" ht="20.25" thickBot="1" x14ac:dyDescent="0.3">
      <c r="A148" s="334" t="s">
        <v>135</v>
      </c>
      <c r="B148" s="335"/>
      <c r="C148" s="335"/>
      <c r="D148" s="335"/>
      <c r="E148" s="335"/>
      <c r="F148" s="335"/>
      <c r="G148" s="335"/>
      <c r="H148" s="335"/>
      <c r="I148" s="335"/>
      <c r="J148" s="335"/>
      <c r="K148" s="335"/>
      <c r="L148" s="335"/>
      <c r="M148" s="335"/>
      <c r="N148" s="335"/>
      <c r="O148" s="335"/>
      <c r="P148" s="335"/>
      <c r="Q148" s="335"/>
      <c r="R148" s="335"/>
      <c r="S148" s="335"/>
      <c r="T148" s="335"/>
      <c r="U148" s="335"/>
      <c r="V148" s="335"/>
      <c r="W148" s="335"/>
      <c r="X148" s="335"/>
      <c r="Y148" s="335"/>
      <c r="Z148" s="335"/>
      <c r="AA148" s="335"/>
      <c r="AB148" s="335"/>
      <c r="AC148" s="335"/>
      <c r="AD148" s="335"/>
      <c r="AE148" s="335"/>
      <c r="AF148" s="335"/>
      <c r="AG148" s="335"/>
      <c r="AH148" s="335"/>
      <c r="AI148" s="335"/>
      <c r="AJ148" s="335"/>
      <c r="AK148" s="335"/>
      <c r="AL148" s="335"/>
      <c r="AM148" s="335"/>
      <c r="AN148" s="335"/>
      <c r="AO148" s="335"/>
      <c r="AP148" s="335"/>
      <c r="AQ148" s="335"/>
      <c r="AR148" s="335"/>
      <c r="AS148" s="335"/>
      <c r="AT148" s="335"/>
      <c r="AU148" s="335"/>
      <c r="AV148" s="335"/>
      <c r="AW148" s="336"/>
      <c r="AX148" s="113"/>
      <c r="AY148" s="113"/>
      <c r="AZ148" s="6"/>
      <c r="BA148" s="114"/>
      <c r="BB148" s="135"/>
      <c r="BC148" s="102"/>
    </row>
    <row r="149" spans="1:56" x14ac:dyDescent="0.25">
      <c r="A149" s="340" t="s">
        <v>136</v>
      </c>
      <c r="B149" s="341"/>
      <c r="C149" s="341"/>
      <c r="D149" s="341"/>
      <c r="E149" s="341"/>
      <c r="F149" s="341"/>
      <c r="G149" s="341"/>
      <c r="H149" s="341"/>
      <c r="I149" s="341"/>
      <c r="J149" s="341"/>
      <c r="K149" s="341"/>
      <c r="L149" s="341"/>
      <c r="M149" s="341"/>
      <c r="N149" s="341"/>
      <c r="O149" s="341"/>
      <c r="P149" s="341"/>
      <c r="Q149" s="341"/>
      <c r="R149" s="341"/>
      <c r="S149" s="341"/>
      <c r="T149" s="341"/>
      <c r="U149" s="341"/>
      <c r="V149" s="341"/>
      <c r="W149" s="341"/>
      <c r="X149" s="341"/>
      <c r="Y149" s="341"/>
      <c r="Z149" s="341"/>
      <c r="AA149" s="341"/>
      <c r="AB149" s="341"/>
      <c r="AC149" s="341"/>
      <c r="AD149" s="341"/>
      <c r="AE149" s="341"/>
      <c r="AF149" s="341"/>
      <c r="AG149" s="341"/>
      <c r="AH149" s="341"/>
      <c r="AI149" s="341"/>
      <c r="AJ149" s="341"/>
      <c r="AK149" s="341"/>
      <c r="AL149" s="341"/>
      <c r="AM149" s="341"/>
      <c r="AN149" s="341"/>
      <c r="AO149" s="341"/>
      <c r="AP149" s="341"/>
      <c r="AQ149" s="341"/>
      <c r="AR149" s="341"/>
      <c r="AS149" s="341"/>
      <c r="AT149" s="341"/>
      <c r="AU149" s="341"/>
      <c r="AV149" s="341"/>
      <c r="AW149" s="342"/>
      <c r="AX149" s="113"/>
      <c r="AY149" s="113"/>
      <c r="AZ149" s="6"/>
      <c r="BA149" s="114"/>
      <c r="BB149" s="135"/>
      <c r="BC149" s="102"/>
    </row>
    <row r="150" spans="1:56" s="169" customFormat="1" ht="45" x14ac:dyDescent="0.25">
      <c r="A150" s="164" t="s">
        <v>32</v>
      </c>
      <c r="B150" s="136" t="s">
        <v>137</v>
      </c>
      <c r="C150" s="165" t="s">
        <v>290</v>
      </c>
      <c r="D150" s="166">
        <v>5</v>
      </c>
      <c r="E150" s="166"/>
      <c r="F150" s="166">
        <v>5</v>
      </c>
      <c r="G150" s="137"/>
      <c r="H150" s="137"/>
      <c r="I150" s="137"/>
      <c r="J150" s="138"/>
      <c r="K150" s="139"/>
      <c r="L150" s="139"/>
      <c r="M150" s="139"/>
      <c r="N150" s="138"/>
      <c r="O150" s="137"/>
      <c r="P150" s="137"/>
      <c r="Q150" s="137"/>
      <c r="R150" s="138"/>
      <c r="S150" s="139"/>
      <c r="T150" s="139"/>
      <c r="U150" s="139"/>
      <c r="V150" s="138"/>
      <c r="W150" s="137">
        <v>25</v>
      </c>
      <c r="X150" s="137"/>
      <c r="Y150" s="137">
        <v>5</v>
      </c>
      <c r="Z150" s="138">
        <v>4</v>
      </c>
      <c r="AA150" s="139"/>
      <c r="AB150" s="139"/>
      <c r="AC150" s="139"/>
      <c r="AD150" s="138"/>
      <c r="AE150" s="137"/>
      <c r="AF150" s="137"/>
      <c r="AG150" s="137"/>
      <c r="AH150" s="138"/>
      <c r="AI150" s="139"/>
      <c r="AJ150" s="139"/>
      <c r="AK150" s="139"/>
      <c r="AL150" s="138"/>
      <c r="AM150" s="137"/>
      <c r="AN150" s="137"/>
      <c r="AO150" s="137"/>
      <c r="AP150" s="138"/>
      <c r="AQ150" s="139"/>
      <c r="AR150" s="139"/>
      <c r="AS150" s="139"/>
      <c r="AT150" s="138"/>
      <c r="AU150" s="13">
        <f t="shared" ref="AU150:AU157" si="58">SUM(G150:AT150)-AW150</f>
        <v>30</v>
      </c>
      <c r="AV150" s="13">
        <f t="shared" ref="AV150:AV157" si="59">25*AW150</f>
        <v>100</v>
      </c>
      <c r="AW150" s="34">
        <f t="shared" ref="AW150:AW157" si="60">SUM(J150+N150+R150+V150+Z150+AD150+AH150+AL150+AP150+AT150)</f>
        <v>4</v>
      </c>
      <c r="AX150" s="35">
        <f t="shared" ref="AX150:AX157" si="61">SUM(G150:AT150)-AW150</f>
        <v>30</v>
      </c>
      <c r="AY150" s="35">
        <f t="shared" ref="AY150:AY157" si="62">25*AZ150</f>
        <v>100</v>
      </c>
      <c r="AZ150" s="14">
        <f t="shared" si="45"/>
        <v>4</v>
      </c>
      <c r="BA150" s="184"/>
      <c r="BB150" s="167"/>
      <c r="BC150" s="168"/>
    </row>
    <row r="151" spans="1:56" s="169" customFormat="1" ht="45" x14ac:dyDescent="0.25">
      <c r="A151" s="164" t="s">
        <v>34</v>
      </c>
      <c r="B151" s="211" t="s">
        <v>140</v>
      </c>
      <c r="C151" s="165" t="s">
        <v>291</v>
      </c>
      <c r="D151" s="166">
        <v>5</v>
      </c>
      <c r="E151" s="166"/>
      <c r="F151" s="166">
        <v>5</v>
      </c>
      <c r="G151" s="137"/>
      <c r="H151" s="137"/>
      <c r="I151" s="137"/>
      <c r="J151" s="138"/>
      <c r="K151" s="139"/>
      <c r="L151" s="139"/>
      <c r="M151" s="139"/>
      <c r="N151" s="138"/>
      <c r="O151" s="137"/>
      <c r="P151" s="137"/>
      <c r="Q151" s="137"/>
      <c r="R151" s="138"/>
      <c r="S151" s="139"/>
      <c r="T151" s="139"/>
      <c r="U151" s="139"/>
      <c r="V151" s="138"/>
      <c r="W151" s="137">
        <v>25</v>
      </c>
      <c r="X151" s="137"/>
      <c r="Y151" s="137">
        <v>5</v>
      </c>
      <c r="Z151" s="138">
        <v>4</v>
      </c>
      <c r="AA151" s="139"/>
      <c r="AB151" s="139"/>
      <c r="AC151" s="139"/>
      <c r="AD151" s="138"/>
      <c r="AE151" s="137"/>
      <c r="AF151" s="137"/>
      <c r="AG151" s="137"/>
      <c r="AH151" s="138"/>
      <c r="AI151" s="139"/>
      <c r="AJ151" s="139"/>
      <c r="AK151" s="139"/>
      <c r="AL151" s="138"/>
      <c r="AM151" s="137"/>
      <c r="AN151" s="137"/>
      <c r="AO151" s="137"/>
      <c r="AP151" s="138"/>
      <c r="AQ151" s="139"/>
      <c r="AR151" s="139"/>
      <c r="AS151" s="139"/>
      <c r="AT151" s="138"/>
      <c r="AU151" s="13">
        <f t="shared" si="58"/>
        <v>30</v>
      </c>
      <c r="AV151" s="13">
        <f t="shared" si="59"/>
        <v>100</v>
      </c>
      <c r="AW151" s="34">
        <f t="shared" si="60"/>
        <v>4</v>
      </c>
      <c r="AX151" s="35">
        <f t="shared" si="61"/>
        <v>30</v>
      </c>
      <c r="AY151" s="35">
        <f t="shared" si="62"/>
        <v>100</v>
      </c>
      <c r="AZ151" s="14">
        <f t="shared" ref="AZ151:AZ157" si="63">SUM(AT151+AP151+AL151+AH151+AD151+Z151+V151+R151+N151+J151)</f>
        <v>4</v>
      </c>
      <c r="BA151" s="184"/>
      <c r="BB151" s="167"/>
      <c r="BC151" s="168"/>
    </row>
    <row r="152" spans="1:56" ht="45" x14ac:dyDescent="0.25">
      <c r="A152" s="123" t="s">
        <v>35</v>
      </c>
      <c r="B152" s="129" t="s">
        <v>143</v>
      </c>
      <c r="C152" s="212" t="s">
        <v>292</v>
      </c>
      <c r="D152" s="126"/>
      <c r="E152" s="126">
        <v>5</v>
      </c>
      <c r="F152" s="126"/>
      <c r="G152" s="127"/>
      <c r="H152" s="127"/>
      <c r="I152" s="127"/>
      <c r="J152" s="18"/>
      <c r="K152" s="128"/>
      <c r="L152" s="128"/>
      <c r="M152" s="128"/>
      <c r="N152" s="18"/>
      <c r="O152" s="127"/>
      <c r="P152" s="127"/>
      <c r="Q152" s="127"/>
      <c r="R152" s="18"/>
      <c r="S152" s="128"/>
      <c r="T152" s="128"/>
      <c r="U152" s="128"/>
      <c r="V152" s="18"/>
      <c r="W152" s="127">
        <v>15</v>
      </c>
      <c r="X152" s="127">
        <v>30</v>
      </c>
      <c r="Y152" s="127"/>
      <c r="Z152" s="18">
        <v>4</v>
      </c>
      <c r="AA152" s="128"/>
      <c r="AB152" s="128"/>
      <c r="AC152" s="128"/>
      <c r="AD152" s="18"/>
      <c r="AE152" s="127"/>
      <c r="AF152" s="127"/>
      <c r="AG152" s="127"/>
      <c r="AH152" s="18"/>
      <c r="AI152" s="128"/>
      <c r="AJ152" s="128"/>
      <c r="AK152" s="128"/>
      <c r="AL152" s="18"/>
      <c r="AM152" s="127"/>
      <c r="AN152" s="127"/>
      <c r="AO152" s="127"/>
      <c r="AP152" s="18"/>
      <c r="AQ152" s="128"/>
      <c r="AR152" s="128"/>
      <c r="AS152" s="128"/>
      <c r="AT152" s="18"/>
      <c r="AU152" s="19">
        <f t="shared" si="58"/>
        <v>45</v>
      </c>
      <c r="AV152" s="19">
        <f t="shared" si="59"/>
        <v>100</v>
      </c>
      <c r="AW152" s="31">
        <f t="shared" si="60"/>
        <v>4</v>
      </c>
      <c r="AX152" s="32">
        <f t="shared" si="61"/>
        <v>45</v>
      </c>
      <c r="AY152" s="32">
        <f t="shared" si="62"/>
        <v>100</v>
      </c>
      <c r="AZ152" s="6">
        <f t="shared" si="63"/>
        <v>4</v>
      </c>
      <c r="BA152" s="157"/>
      <c r="BB152" s="135"/>
      <c r="BC152" s="102"/>
    </row>
    <row r="153" spans="1:56" s="169" customFormat="1" ht="45" x14ac:dyDescent="0.25">
      <c r="A153" s="164" t="s">
        <v>36</v>
      </c>
      <c r="B153" s="211" t="s">
        <v>139</v>
      </c>
      <c r="C153" s="165" t="s">
        <v>293</v>
      </c>
      <c r="D153" s="166">
        <v>6</v>
      </c>
      <c r="E153" s="166"/>
      <c r="F153" s="166">
        <v>6</v>
      </c>
      <c r="G153" s="137"/>
      <c r="H153" s="137"/>
      <c r="I153" s="137"/>
      <c r="J153" s="138"/>
      <c r="K153" s="139"/>
      <c r="L153" s="139"/>
      <c r="M153" s="139"/>
      <c r="N153" s="138"/>
      <c r="O153" s="137"/>
      <c r="P153" s="137"/>
      <c r="Q153" s="137"/>
      <c r="R153" s="138"/>
      <c r="S153" s="139"/>
      <c r="T153" s="139"/>
      <c r="U153" s="139"/>
      <c r="V153" s="138"/>
      <c r="W153" s="137"/>
      <c r="X153" s="137"/>
      <c r="Y153" s="137"/>
      <c r="Z153" s="138"/>
      <c r="AA153" s="139">
        <v>25</v>
      </c>
      <c r="AB153" s="139"/>
      <c r="AC153" s="139">
        <v>5</v>
      </c>
      <c r="AD153" s="138">
        <v>3</v>
      </c>
      <c r="AE153" s="137"/>
      <c r="AF153" s="137"/>
      <c r="AG153" s="137"/>
      <c r="AH153" s="138"/>
      <c r="AI153" s="139"/>
      <c r="AJ153" s="139"/>
      <c r="AK153" s="139"/>
      <c r="AL153" s="138"/>
      <c r="AM153" s="137"/>
      <c r="AN153" s="137"/>
      <c r="AO153" s="137"/>
      <c r="AP153" s="138"/>
      <c r="AQ153" s="139"/>
      <c r="AR153" s="139"/>
      <c r="AS153" s="139"/>
      <c r="AT153" s="138"/>
      <c r="AU153" s="13">
        <f t="shared" si="58"/>
        <v>30</v>
      </c>
      <c r="AV153" s="13">
        <f t="shared" si="59"/>
        <v>75</v>
      </c>
      <c r="AW153" s="34">
        <f t="shared" si="60"/>
        <v>3</v>
      </c>
      <c r="AX153" s="35">
        <f t="shared" si="61"/>
        <v>30</v>
      </c>
      <c r="AY153" s="35">
        <f t="shared" si="62"/>
        <v>75</v>
      </c>
      <c r="AZ153" s="14">
        <f t="shared" si="63"/>
        <v>3</v>
      </c>
      <c r="BA153" s="184"/>
      <c r="BB153" s="167"/>
      <c r="BC153" s="168"/>
    </row>
    <row r="154" spans="1:56" ht="45" x14ac:dyDescent="0.25">
      <c r="A154" s="123" t="s">
        <v>38</v>
      </c>
      <c r="B154" s="149" t="s">
        <v>141</v>
      </c>
      <c r="C154" s="212" t="s">
        <v>294</v>
      </c>
      <c r="D154" s="126"/>
      <c r="E154" s="126">
        <v>6</v>
      </c>
      <c r="F154" s="126"/>
      <c r="G154" s="127"/>
      <c r="H154" s="127"/>
      <c r="I154" s="127"/>
      <c r="J154" s="18"/>
      <c r="K154" s="128"/>
      <c r="L154" s="128"/>
      <c r="M154" s="128"/>
      <c r="N154" s="18"/>
      <c r="O154" s="127"/>
      <c r="P154" s="127"/>
      <c r="Q154" s="127"/>
      <c r="R154" s="18"/>
      <c r="S154" s="128"/>
      <c r="T154" s="128"/>
      <c r="U154" s="128"/>
      <c r="V154" s="18"/>
      <c r="W154" s="127"/>
      <c r="X154" s="127"/>
      <c r="Y154" s="127"/>
      <c r="Z154" s="18"/>
      <c r="AA154" s="128"/>
      <c r="AB154" s="128">
        <v>30</v>
      </c>
      <c r="AC154" s="128"/>
      <c r="AD154" s="18">
        <v>2</v>
      </c>
      <c r="AE154" s="127"/>
      <c r="AF154" s="127"/>
      <c r="AG154" s="127"/>
      <c r="AH154" s="18"/>
      <c r="AI154" s="128"/>
      <c r="AJ154" s="128"/>
      <c r="AK154" s="128"/>
      <c r="AL154" s="18"/>
      <c r="AM154" s="127"/>
      <c r="AN154" s="127"/>
      <c r="AO154" s="127"/>
      <c r="AP154" s="18"/>
      <c r="AQ154" s="128"/>
      <c r="AR154" s="128"/>
      <c r="AS154" s="128"/>
      <c r="AT154" s="18"/>
      <c r="AU154" s="19">
        <f t="shared" si="58"/>
        <v>30</v>
      </c>
      <c r="AV154" s="19">
        <f t="shared" si="59"/>
        <v>50</v>
      </c>
      <c r="AW154" s="31">
        <f t="shared" si="60"/>
        <v>2</v>
      </c>
      <c r="AX154" s="32">
        <f t="shared" si="61"/>
        <v>30</v>
      </c>
      <c r="AY154" s="32">
        <f t="shared" si="62"/>
        <v>50</v>
      </c>
      <c r="AZ154" s="6">
        <f t="shared" si="63"/>
        <v>2</v>
      </c>
      <c r="BA154" s="157"/>
      <c r="BB154" s="135"/>
      <c r="BC154" s="102"/>
    </row>
    <row r="155" spans="1:56" ht="45" x14ac:dyDescent="0.25">
      <c r="A155" s="123" t="s">
        <v>40</v>
      </c>
      <c r="B155" s="149" t="s">
        <v>142</v>
      </c>
      <c r="C155" s="212" t="s">
        <v>295</v>
      </c>
      <c r="D155" s="126"/>
      <c r="E155" s="126">
        <v>6</v>
      </c>
      <c r="F155" s="126"/>
      <c r="G155" s="127"/>
      <c r="H155" s="127"/>
      <c r="I155" s="127"/>
      <c r="J155" s="18"/>
      <c r="K155" s="128"/>
      <c r="L155" s="128"/>
      <c r="M155" s="128"/>
      <c r="N155" s="18"/>
      <c r="O155" s="127"/>
      <c r="P155" s="127"/>
      <c r="Q155" s="127"/>
      <c r="R155" s="18"/>
      <c r="S155" s="128"/>
      <c r="T155" s="128"/>
      <c r="U155" s="128"/>
      <c r="V155" s="18"/>
      <c r="W155" s="127"/>
      <c r="X155" s="127"/>
      <c r="Y155" s="127"/>
      <c r="Z155" s="18"/>
      <c r="AA155" s="128">
        <v>15</v>
      </c>
      <c r="AB155" s="128">
        <v>30</v>
      </c>
      <c r="AC155" s="128"/>
      <c r="AD155" s="18">
        <v>3</v>
      </c>
      <c r="AE155" s="127"/>
      <c r="AF155" s="127"/>
      <c r="AG155" s="127"/>
      <c r="AH155" s="18"/>
      <c r="AI155" s="128"/>
      <c r="AJ155" s="128"/>
      <c r="AK155" s="128"/>
      <c r="AL155" s="18"/>
      <c r="AM155" s="127"/>
      <c r="AN155" s="127"/>
      <c r="AO155" s="127"/>
      <c r="AP155" s="18"/>
      <c r="AQ155" s="128"/>
      <c r="AR155" s="128"/>
      <c r="AS155" s="128"/>
      <c r="AT155" s="18"/>
      <c r="AU155" s="283">
        <f t="shared" si="58"/>
        <v>45</v>
      </c>
      <c r="AV155" s="19">
        <f t="shared" si="59"/>
        <v>75</v>
      </c>
      <c r="AW155" s="31">
        <f t="shared" si="60"/>
        <v>3</v>
      </c>
      <c r="AX155" s="32">
        <f t="shared" si="61"/>
        <v>45</v>
      </c>
      <c r="AY155" s="32">
        <f t="shared" si="62"/>
        <v>75</v>
      </c>
      <c r="AZ155" s="6">
        <f t="shared" si="63"/>
        <v>3</v>
      </c>
      <c r="BA155" s="157"/>
      <c r="BB155" s="135"/>
      <c r="BC155" s="102"/>
    </row>
    <row r="156" spans="1:56" ht="45" x14ac:dyDescent="0.25">
      <c r="A156" s="286" t="s">
        <v>46</v>
      </c>
      <c r="B156" s="149" t="s">
        <v>331</v>
      </c>
      <c r="C156" s="4" t="s">
        <v>332</v>
      </c>
      <c r="D156" s="287"/>
      <c r="E156" s="287">
        <v>6</v>
      </c>
      <c r="F156" s="287"/>
      <c r="G156" s="284"/>
      <c r="H156" s="284"/>
      <c r="I156" s="284"/>
      <c r="J156" s="18"/>
      <c r="K156" s="285"/>
      <c r="L156" s="285"/>
      <c r="M156" s="285"/>
      <c r="N156" s="18"/>
      <c r="O156" s="284"/>
      <c r="P156" s="284"/>
      <c r="Q156" s="284"/>
      <c r="R156" s="18"/>
      <c r="S156" s="285"/>
      <c r="T156" s="285"/>
      <c r="U156" s="285"/>
      <c r="V156" s="18"/>
      <c r="W156" s="284"/>
      <c r="X156" s="284"/>
      <c r="Y156" s="284"/>
      <c r="Z156" s="18"/>
      <c r="AA156" s="285">
        <v>15</v>
      </c>
      <c r="AB156" s="285">
        <v>15</v>
      </c>
      <c r="AC156" s="285"/>
      <c r="AD156" s="18">
        <v>2</v>
      </c>
      <c r="AE156" s="284"/>
      <c r="AF156" s="284"/>
      <c r="AG156" s="284"/>
      <c r="AH156" s="18"/>
      <c r="AI156" s="285"/>
      <c r="AJ156" s="285"/>
      <c r="AK156" s="285"/>
      <c r="AL156" s="18"/>
      <c r="AM156" s="284"/>
      <c r="AN156" s="284"/>
      <c r="AO156" s="284"/>
      <c r="AP156" s="18"/>
      <c r="AQ156" s="285"/>
      <c r="AR156" s="285"/>
      <c r="AS156" s="285"/>
      <c r="AT156" s="18"/>
      <c r="AU156" s="283">
        <f t="shared" si="58"/>
        <v>30</v>
      </c>
      <c r="AV156" s="283">
        <f>25*AW156</f>
        <v>50</v>
      </c>
      <c r="AW156" s="31">
        <f t="shared" si="60"/>
        <v>2</v>
      </c>
      <c r="AX156" s="32">
        <f>SUM(G156:AT156)-AW156</f>
        <v>30</v>
      </c>
      <c r="AY156" s="32">
        <f t="shared" si="62"/>
        <v>50</v>
      </c>
      <c r="AZ156" s="6">
        <f t="shared" si="63"/>
        <v>2</v>
      </c>
      <c r="BA156" s="157"/>
      <c r="BB156" s="135"/>
      <c r="BC156" s="102"/>
    </row>
    <row r="157" spans="1:56" ht="30" x14ac:dyDescent="0.25">
      <c r="A157" s="286" t="s">
        <v>58</v>
      </c>
      <c r="B157" s="173" t="s">
        <v>144</v>
      </c>
      <c r="C157" s="125" t="s">
        <v>296</v>
      </c>
      <c r="D157" s="126">
        <v>7</v>
      </c>
      <c r="E157" s="126">
        <v>7</v>
      </c>
      <c r="F157" s="126"/>
      <c r="G157" s="127"/>
      <c r="H157" s="127"/>
      <c r="I157" s="127"/>
      <c r="J157" s="18"/>
      <c r="K157" s="128"/>
      <c r="L157" s="128"/>
      <c r="M157" s="128"/>
      <c r="N157" s="18"/>
      <c r="O157" s="127"/>
      <c r="P157" s="127"/>
      <c r="Q157" s="127"/>
      <c r="R157" s="18"/>
      <c r="S157" s="128"/>
      <c r="T157" s="128"/>
      <c r="U157" s="128"/>
      <c r="V157" s="18"/>
      <c r="W157" s="127"/>
      <c r="X157" s="127"/>
      <c r="Y157" s="127"/>
      <c r="Z157" s="18"/>
      <c r="AA157" s="128"/>
      <c r="AB157" s="128"/>
      <c r="AC157" s="128"/>
      <c r="AD157" s="18"/>
      <c r="AE157" s="127">
        <v>15</v>
      </c>
      <c r="AF157" s="127">
        <v>30</v>
      </c>
      <c r="AG157" s="127"/>
      <c r="AH157" s="18">
        <v>5</v>
      </c>
      <c r="AI157" s="128"/>
      <c r="AJ157" s="128"/>
      <c r="AK157" s="128"/>
      <c r="AL157" s="18"/>
      <c r="AM157" s="127"/>
      <c r="AN157" s="127"/>
      <c r="AO157" s="127"/>
      <c r="AP157" s="18"/>
      <c r="AQ157" s="128"/>
      <c r="AR157" s="128"/>
      <c r="AS157" s="128"/>
      <c r="AT157" s="18"/>
      <c r="AU157" s="19">
        <f t="shared" si="58"/>
        <v>45</v>
      </c>
      <c r="AV157" s="19">
        <f t="shared" si="59"/>
        <v>125</v>
      </c>
      <c r="AW157" s="31">
        <f t="shared" si="60"/>
        <v>5</v>
      </c>
      <c r="AX157" s="32">
        <f t="shared" si="61"/>
        <v>45</v>
      </c>
      <c r="AY157" s="32">
        <f t="shared" si="62"/>
        <v>125</v>
      </c>
      <c r="AZ157" s="6">
        <f t="shared" si="63"/>
        <v>5</v>
      </c>
      <c r="BA157" s="157"/>
      <c r="BB157" s="135"/>
      <c r="BC157" s="213"/>
    </row>
    <row r="158" spans="1:56" ht="45" x14ac:dyDescent="0.25">
      <c r="A158" s="286" t="s">
        <v>60</v>
      </c>
      <c r="B158" s="149" t="s">
        <v>138</v>
      </c>
      <c r="C158" s="212" t="s">
        <v>297</v>
      </c>
      <c r="D158" s="126"/>
      <c r="E158" s="126">
        <v>8</v>
      </c>
      <c r="F158" s="126"/>
      <c r="G158" s="127"/>
      <c r="H158" s="127"/>
      <c r="I158" s="127"/>
      <c r="J158" s="18"/>
      <c r="K158" s="128"/>
      <c r="L158" s="128"/>
      <c r="M158" s="128"/>
      <c r="N158" s="18"/>
      <c r="O158" s="127"/>
      <c r="P158" s="127"/>
      <c r="Q158" s="127"/>
      <c r="R158" s="18"/>
      <c r="S158" s="128"/>
      <c r="T158" s="128"/>
      <c r="U158" s="128"/>
      <c r="V158" s="18"/>
      <c r="W158" s="127"/>
      <c r="X158" s="127"/>
      <c r="Y158" s="127"/>
      <c r="Z158" s="18"/>
      <c r="AA158" s="128"/>
      <c r="AB158" s="128"/>
      <c r="AC158" s="128"/>
      <c r="AD158" s="18"/>
      <c r="AE158" s="127"/>
      <c r="AF158" s="127"/>
      <c r="AG158" s="127"/>
      <c r="AH158" s="18"/>
      <c r="AI158" s="128">
        <v>20</v>
      </c>
      <c r="AJ158" s="128"/>
      <c r="AK158" s="128"/>
      <c r="AL158" s="18">
        <v>2</v>
      </c>
      <c r="AM158" s="127"/>
      <c r="AN158" s="127"/>
      <c r="AO158" s="127"/>
      <c r="AP158" s="18"/>
      <c r="AQ158" s="128"/>
      <c r="AR158" s="128"/>
      <c r="AS158" s="128"/>
      <c r="AT158" s="18"/>
      <c r="AU158" s="19">
        <f t="shared" ref="AU158:AU163" si="64">SUM(G158:AT158)-AW158</f>
        <v>20</v>
      </c>
      <c r="AV158" s="19">
        <f t="shared" ref="AV158:AV165" si="65">25*AW158</f>
        <v>50</v>
      </c>
      <c r="AW158" s="31">
        <f t="shared" ref="AW158:AW165" si="66">SUM(J158+N158+R158+V158+Z158+AD158+AH158+AL158+AP158+AT158)</f>
        <v>2</v>
      </c>
      <c r="AX158" s="32">
        <f t="shared" ref="AX158:AX185" si="67">SUM(G158:AT158)-AW158</f>
        <v>20</v>
      </c>
      <c r="AY158" s="32">
        <f t="shared" ref="AY158:AY185" si="68">25*AZ158</f>
        <v>50</v>
      </c>
      <c r="AZ158" s="6">
        <f t="shared" si="45"/>
        <v>2</v>
      </c>
      <c r="BA158" s="157"/>
      <c r="BB158" s="135"/>
      <c r="BC158" s="102"/>
    </row>
    <row r="159" spans="1:56" ht="45" x14ac:dyDescent="0.25">
      <c r="A159" s="286" t="s">
        <v>62</v>
      </c>
      <c r="B159" s="149" t="s">
        <v>145</v>
      </c>
      <c r="C159" s="212" t="s">
        <v>298</v>
      </c>
      <c r="D159" s="126"/>
      <c r="E159" s="126">
        <v>8</v>
      </c>
      <c r="F159" s="126"/>
      <c r="G159" s="127"/>
      <c r="H159" s="127"/>
      <c r="I159" s="127"/>
      <c r="J159" s="18"/>
      <c r="K159" s="128"/>
      <c r="L159" s="128"/>
      <c r="M159" s="128"/>
      <c r="N159" s="18"/>
      <c r="O159" s="127"/>
      <c r="P159" s="127"/>
      <c r="Q159" s="127"/>
      <c r="R159" s="18"/>
      <c r="S159" s="128"/>
      <c r="T159" s="128"/>
      <c r="U159" s="128"/>
      <c r="V159" s="18"/>
      <c r="W159" s="127"/>
      <c r="X159" s="127"/>
      <c r="Y159" s="127"/>
      <c r="Z159" s="18"/>
      <c r="AA159" s="128"/>
      <c r="AB159" s="128"/>
      <c r="AC159" s="128"/>
      <c r="AD159" s="18"/>
      <c r="AE159" s="127"/>
      <c r="AF159" s="127"/>
      <c r="AG159" s="127"/>
      <c r="AH159" s="18"/>
      <c r="AI159" s="128"/>
      <c r="AJ159" s="128">
        <v>30</v>
      </c>
      <c r="AK159" s="128"/>
      <c r="AL159" s="18">
        <v>2</v>
      </c>
      <c r="AM159" s="127"/>
      <c r="AN159" s="127"/>
      <c r="AO159" s="127"/>
      <c r="AP159" s="18"/>
      <c r="AQ159" s="128"/>
      <c r="AR159" s="128"/>
      <c r="AS159" s="128"/>
      <c r="AT159" s="18"/>
      <c r="AU159" s="19">
        <f t="shared" si="64"/>
        <v>30</v>
      </c>
      <c r="AV159" s="19">
        <f t="shared" si="65"/>
        <v>50</v>
      </c>
      <c r="AW159" s="31">
        <f t="shared" si="66"/>
        <v>2</v>
      </c>
      <c r="AX159" s="32">
        <f t="shared" si="67"/>
        <v>30</v>
      </c>
      <c r="AY159" s="32">
        <f t="shared" si="68"/>
        <v>50</v>
      </c>
      <c r="AZ159" s="6">
        <f t="shared" si="45"/>
        <v>2</v>
      </c>
      <c r="BA159" s="157"/>
      <c r="BB159" s="135"/>
      <c r="BC159" s="102"/>
    </row>
    <row r="160" spans="1:56" ht="30" x14ac:dyDescent="0.25">
      <c r="A160" s="311" t="s">
        <v>63</v>
      </c>
      <c r="B160" s="149" t="s">
        <v>146</v>
      </c>
      <c r="C160" s="212" t="s">
        <v>299</v>
      </c>
      <c r="D160" s="126"/>
      <c r="E160" s="126">
        <v>9</v>
      </c>
      <c r="F160" s="126"/>
      <c r="G160" s="127"/>
      <c r="H160" s="127"/>
      <c r="I160" s="127"/>
      <c r="J160" s="18"/>
      <c r="K160" s="128"/>
      <c r="L160" s="128"/>
      <c r="M160" s="128"/>
      <c r="N160" s="18"/>
      <c r="O160" s="127"/>
      <c r="P160" s="127"/>
      <c r="Q160" s="127"/>
      <c r="R160" s="18"/>
      <c r="S160" s="128"/>
      <c r="T160" s="128"/>
      <c r="U160" s="128"/>
      <c r="V160" s="18"/>
      <c r="W160" s="127"/>
      <c r="X160" s="127"/>
      <c r="Y160" s="127"/>
      <c r="Z160" s="18"/>
      <c r="AA160" s="128"/>
      <c r="AB160" s="128"/>
      <c r="AC160" s="128"/>
      <c r="AD160" s="18"/>
      <c r="AE160" s="127"/>
      <c r="AF160" s="127"/>
      <c r="AG160" s="127"/>
      <c r="AH160" s="18"/>
      <c r="AI160" s="128"/>
      <c r="AJ160" s="128"/>
      <c r="AK160" s="128"/>
      <c r="AL160" s="18"/>
      <c r="AM160" s="127">
        <v>15</v>
      </c>
      <c r="AN160" s="127">
        <v>15</v>
      </c>
      <c r="AO160" s="127"/>
      <c r="AP160" s="18">
        <v>3</v>
      </c>
      <c r="AQ160" s="128"/>
      <c r="AR160" s="128"/>
      <c r="AS160" s="128"/>
      <c r="AT160" s="18"/>
      <c r="AU160" s="19">
        <f>SUM(G160:AT160)-AW160</f>
        <v>30</v>
      </c>
      <c r="AV160" s="19">
        <f>25*AW160</f>
        <v>75</v>
      </c>
      <c r="AW160" s="31">
        <f>SUM(J160+N160+R160+V160+Z160+AD160+AH160+AL160+AP160+AT160)</f>
        <v>3</v>
      </c>
      <c r="AX160" s="32">
        <f>SUM(G160:AT160)-AW160</f>
        <v>30</v>
      </c>
      <c r="AY160" s="32">
        <f>25*AZ160</f>
        <v>75</v>
      </c>
      <c r="AZ160" s="6">
        <f>SUM(AT160+AP160+AL160+AH160+AD160+Z160+V160+R160+N160+J160)</f>
        <v>3</v>
      </c>
      <c r="BA160" s="157"/>
      <c r="BB160" s="135"/>
      <c r="BC160" s="102"/>
    </row>
    <row r="161" spans="1:55" s="169" customFormat="1" ht="45" x14ac:dyDescent="0.25">
      <c r="A161" s="286" t="s">
        <v>64</v>
      </c>
      <c r="B161" s="211" t="s">
        <v>147</v>
      </c>
      <c r="C161" s="165" t="s">
        <v>300</v>
      </c>
      <c r="D161" s="166">
        <v>9</v>
      </c>
      <c r="E161" s="166">
        <v>9</v>
      </c>
      <c r="F161" s="166">
        <v>9</v>
      </c>
      <c r="G161" s="137"/>
      <c r="H161" s="137"/>
      <c r="I161" s="137"/>
      <c r="J161" s="138"/>
      <c r="K161" s="139"/>
      <c r="L161" s="139"/>
      <c r="M161" s="139"/>
      <c r="N161" s="138"/>
      <c r="O161" s="137"/>
      <c r="P161" s="137"/>
      <c r="Q161" s="137"/>
      <c r="R161" s="138"/>
      <c r="S161" s="139"/>
      <c r="T161" s="139"/>
      <c r="U161" s="139"/>
      <c r="V161" s="138"/>
      <c r="W161" s="137"/>
      <c r="X161" s="137"/>
      <c r="Y161" s="137"/>
      <c r="Z161" s="138"/>
      <c r="AA161" s="139"/>
      <c r="AB161" s="139"/>
      <c r="AC161" s="139"/>
      <c r="AD161" s="138"/>
      <c r="AE161" s="137"/>
      <c r="AF161" s="137"/>
      <c r="AG161" s="137"/>
      <c r="AH161" s="138"/>
      <c r="AI161" s="139"/>
      <c r="AJ161" s="139"/>
      <c r="AK161" s="139"/>
      <c r="AL161" s="138"/>
      <c r="AM161" s="137">
        <v>25</v>
      </c>
      <c r="AN161" s="137">
        <v>15</v>
      </c>
      <c r="AO161" s="137">
        <v>5</v>
      </c>
      <c r="AP161" s="138">
        <v>4</v>
      </c>
      <c r="AQ161" s="139"/>
      <c r="AR161" s="139"/>
      <c r="AS161" s="139"/>
      <c r="AT161" s="138"/>
      <c r="AU161" s="13">
        <f>SUM(G161:AT161)-AW161</f>
        <v>45</v>
      </c>
      <c r="AV161" s="13">
        <f>25*AW161</f>
        <v>100</v>
      </c>
      <c r="AW161" s="34">
        <f>SUM(J161+N161+R161+V161+Z161+AD161+AH161+AL161+AP161+AT161)</f>
        <v>4</v>
      </c>
      <c r="AX161" s="35">
        <f>SUM(G161:AT161)-AW161</f>
        <v>45</v>
      </c>
      <c r="AY161" s="35">
        <f>25*AZ161</f>
        <v>100</v>
      </c>
      <c r="AZ161" s="14">
        <f>SUM(AT161+AP161+AL161+AH161+AD161+Z161+V161+R161+N161+J161)</f>
        <v>4</v>
      </c>
      <c r="BA161" s="184"/>
      <c r="BB161" s="167"/>
      <c r="BC161" s="168"/>
    </row>
    <row r="162" spans="1:55" ht="45" x14ac:dyDescent="0.25">
      <c r="A162" s="286" t="s">
        <v>66</v>
      </c>
      <c r="B162" s="124" t="s">
        <v>324</v>
      </c>
      <c r="C162" s="212" t="s">
        <v>301</v>
      </c>
      <c r="D162" s="126"/>
      <c r="E162" s="126">
        <v>9</v>
      </c>
      <c r="F162" s="126"/>
      <c r="G162" s="127"/>
      <c r="H162" s="127"/>
      <c r="I162" s="127"/>
      <c r="J162" s="18"/>
      <c r="K162" s="128"/>
      <c r="L162" s="128"/>
      <c r="M162" s="128"/>
      <c r="N162" s="18"/>
      <c r="O162" s="127"/>
      <c r="P162" s="127"/>
      <c r="Q162" s="127"/>
      <c r="R162" s="18"/>
      <c r="S162" s="128"/>
      <c r="T162" s="128"/>
      <c r="U162" s="128"/>
      <c r="V162" s="18"/>
      <c r="W162" s="127"/>
      <c r="X162" s="127"/>
      <c r="Y162" s="127"/>
      <c r="Z162" s="18"/>
      <c r="AA162" s="128"/>
      <c r="AB162" s="128"/>
      <c r="AC162" s="128"/>
      <c r="AD162" s="18"/>
      <c r="AE162" s="127"/>
      <c r="AF162" s="127"/>
      <c r="AG162" s="127"/>
      <c r="AH162" s="18"/>
      <c r="AI162" s="128"/>
      <c r="AJ162" s="128"/>
      <c r="AK162" s="128"/>
      <c r="AL162" s="18"/>
      <c r="AM162" s="127">
        <v>15</v>
      </c>
      <c r="AN162" s="127">
        <v>15</v>
      </c>
      <c r="AO162" s="127"/>
      <c r="AP162" s="18">
        <v>3</v>
      </c>
      <c r="AQ162" s="128"/>
      <c r="AR162" s="128"/>
      <c r="AS162" s="128"/>
      <c r="AT162" s="18"/>
      <c r="AU162" s="19">
        <f t="shared" si="64"/>
        <v>30</v>
      </c>
      <c r="AV162" s="19">
        <f t="shared" si="65"/>
        <v>75</v>
      </c>
      <c r="AW162" s="31">
        <f t="shared" si="66"/>
        <v>3</v>
      </c>
      <c r="AX162" s="32">
        <f t="shared" si="67"/>
        <v>30</v>
      </c>
      <c r="AY162" s="32">
        <f t="shared" si="68"/>
        <v>75</v>
      </c>
      <c r="AZ162" s="6">
        <f t="shared" si="45"/>
        <v>3</v>
      </c>
      <c r="BA162" s="157"/>
      <c r="BB162" s="135"/>
      <c r="BC162" s="102"/>
    </row>
    <row r="163" spans="1:55" ht="45" x14ac:dyDescent="0.25">
      <c r="A163" s="286" t="s">
        <v>68</v>
      </c>
      <c r="B163" s="124" t="s">
        <v>325</v>
      </c>
      <c r="C163" s="212" t="s">
        <v>302</v>
      </c>
      <c r="D163" s="126"/>
      <c r="E163" s="126">
        <v>10</v>
      </c>
      <c r="F163" s="126"/>
      <c r="G163" s="127"/>
      <c r="H163" s="127"/>
      <c r="I163" s="127"/>
      <c r="J163" s="18"/>
      <c r="K163" s="128"/>
      <c r="L163" s="128"/>
      <c r="M163" s="128"/>
      <c r="N163" s="18"/>
      <c r="O163" s="127"/>
      <c r="P163" s="127"/>
      <c r="Q163" s="127"/>
      <c r="R163" s="18"/>
      <c r="S163" s="128"/>
      <c r="T163" s="128"/>
      <c r="U163" s="128"/>
      <c r="V163" s="18"/>
      <c r="W163" s="127"/>
      <c r="X163" s="127"/>
      <c r="Y163" s="127"/>
      <c r="Z163" s="18"/>
      <c r="AA163" s="128"/>
      <c r="AB163" s="128"/>
      <c r="AC163" s="128"/>
      <c r="AD163" s="18"/>
      <c r="AE163" s="127"/>
      <c r="AF163" s="127"/>
      <c r="AG163" s="127"/>
      <c r="AH163" s="18"/>
      <c r="AI163" s="128"/>
      <c r="AJ163" s="128"/>
      <c r="AK163" s="128"/>
      <c r="AL163" s="18"/>
      <c r="AM163" s="127"/>
      <c r="AN163" s="127"/>
      <c r="AO163" s="127"/>
      <c r="AP163" s="18"/>
      <c r="AQ163" s="128">
        <v>15</v>
      </c>
      <c r="AR163" s="128">
        <v>15</v>
      </c>
      <c r="AS163" s="128"/>
      <c r="AT163" s="18">
        <v>3</v>
      </c>
      <c r="AU163" s="19">
        <f t="shared" si="64"/>
        <v>30</v>
      </c>
      <c r="AV163" s="19">
        <f t="shared" si="65"/>
        <v>75</v>
      </c>
      <c r="AW163" s="31">
        <f t="shared" si="66"/>
        <v>3</v>
      </c>
      <c r="AX163" s="32">
        <f t="shared" si="67"/>
        <v>30</v>
      </c>
      <c r="AY163" s="32">
        <f t="shared" si="68"/>
        <v>75</v>
      </c>
      <c r="AZ163" s="6">
        <f t="shared" si="45"/>
        <v>3</v>
      </c>
      <c r="BA163" s="157"/>
      <c r="BB163" s="135"/>
      <c r="BC163" s="102"/>
    </row>
    <row r="164" spans="1:55" ht="60" x14ac:dyDescent="0.25">
      <c r="A164" s="286" t="s">
        <v>70</v>
      </c>
      <c r="B164" s="124" t="s">
        <v>326</v>
      </c>
      <c r="C164" s="183" t="s">
        <v>303</v>
      </c>
      <c r="D164" s="126"/>
      <c r="E164" s="126">
        <v>10</v>
      </c>
      <c r="F164" s="126"/>
      <c r="G164" s="127"/>
      <c r="H164" s="127"/>
      <c r="I164" s="127"/>
      <c r="J164" s="18"/>
      <c r="K164" s="128"/>
      <c r="L164" s="128"/>
      <c r="M164" s="128"/>
      <c r="N164" s="18"/>
      <c r="O164" s="127"/>
      <c r="P164" s="127"/>
      <c r="Q164" s="127"/>
      <c r="R164" s="18"/>
      <c r="S164" s="128"/>
      <c r="T164" s="128"/>
      <c r="U164" s="128"/>
      <c r="V164" s="18"/>
      <c r="W164" s="127"/>
      <c r="X164" s="127"/>
      <c r="Y164" s="127"/>
      <c r="Z164" s="18"/>
      <c r="AA164" s="128"/>
      <c r="AB164" s="128"/>
      <c r="AC164" s="128"/>
      <c r="AD164" s="18"/>
      <c r="AE164" s="127"/>
      <c r="AF164" s="127"/>
      <c r="AG164" s="127"/>
      <c r="AH164" s="18"/>
      <c r="AI164" s="128"/>
      <c r="AJ164" s="128"/>
      <c r="AK164" s="128"/>
      <c r="AL164" s="18"/>
      <c r="AM164" s="127"/>
      <c r="AN164" s="127"/>
      <c r="AO164" s="127"/>
      <c r="AP164" s="18"/>
      <c r="AQ164" s="128">
        <v>15</v>
      </c>
      <c r="AR164" s="128">
        <v>15</v>
      </c>
      <c r="AS164" s="128"/>
      <c r="AT164" s="18">
        <v>3</v>
      </c>
      <c r="AU164" s="19">
        <v>30</v>
      </c>
      <c r="AV164" s="19">
        <f t="shared" si="65"/>
        <v>75</v>
      </c>
      <c r="AW164" s="31">
        <f t="shared" si="66"/>
        <v>3</v>
      </c>
      <c r="AX164" s="32">
        <f t="shared" si="67"/>
        <v>30</v>
      </c>
      <c r="AY164" s="32">
        <f t="shared" si="68"/>
        <v>75</v>
      </c>
      <c r="AZ164" s="6">
        <f t="shared" si="45"/>
        <v>3</v>
      </c>
      <c r="BA164" s="157"/>
      <c r="BB164" s="135"/>
      <c r="BC164" s="102"/>
    </row>
    <row r="165" spans="1:55" ht="60" x14ac:dyDescent="0.25">
      <c r="A165" s="123" t="s">
        <v>72</v>
      </c>
      <c r="B165" s="124" t="s">
        <v>327</v>
      </c>
      <c r="C165" s="183" t="s">
        <v>304</v>
      </c>
      <c r="D165" s="126"/>
      <c r="E165" s="126">
        <v>10</v>
      </c>
      <c r="F165" s="126"/>
      <c r="G165" s="127"/>
      <c r="H165" s="127"/>
      <c r="I165" s="127"/>
      <c r="J165" s="18"/>
      <c r="K165" s="128"/>
      <c r="L165" s="128"/>
      <c r="M165" s="128"/>
      <c r="N165" s="18"/>
      <c r="O165" s="127"/>
      <c r="P165" s="127"/>
      <c r="Q165" s="127"/>
      <c r="R165" s="18"/>
      <c r="S165" s="128"/>
      <c r="T165" s="128"/>
      <c r="U165" s="128"/>
      <c r="V165" s="18"/>
      <c r="W165" s="127"/>
      <c r="X165" s="127"/>
      <c r="Y165" s="127"/>
      <c r="Z165" s="18"/>
      <c r="AA165" s="128"/>
      <c r="AB165" s="128"/>
      <c r="AC165" s="128"/>
      <c r="AD165" s="18"/>
      <c r="AE165" s="127"/>
      <c r="AF165" s="127"/>
      <c r="AG165" s="127"/>
      <c r="AH165" s="18"/>
      <c r="AI165" s="128"/>
      <c r="AJ165" s="128"/>
      <c r="AK165" s="128"/>
      <c r="AL165" s="18"/>
      <c r="AM165" s="127"/>
      <c r="AN165" s="127"/>
      <c r="AO165" s="127"/>
      <c r="AP165" s="18"/>
      <c r="AQ165" s="128">
        <v>15</v>
      </c>
      <c r="AR165" s="128">
        <v>15</v>
      </c>
      <c r="AS165" s="128"/>
      <c r="AT165" s="18">
        <v>3</v>
      </c>
      <c r="AU165" s="19">
        <v>30</v>
      </c>
      <c r="AV165" s="19">
        <f t="shared" si="65"/>
        <v>75</v>
      </c>
      <c r="AW165" s="31">
        <f t="shared" si="66"/>
        <v>3</v>
      </c>
      <c r="AX165" s="32">
        <f t="shared" si="67"/>
        <v>30</v>
      </c>
      <c r="AY165" s="32">
        <f t="shared" si="68"/>
        <v>75</v>
      </c>
      <c r="AZ165" s="6">
        <f t="shared" si="45"/>
        <v>3</v>
      </c>
      <c r="BA165" s="157"/>
      <c r="BB165" s="135"/>
      <c r="BC165" s="102"/>
    </row>
    <row r="166" spans="1:55" x14ac:dyDescent="0.25">
      <c r="A166" s="214"/>
      <c r="B166" s="215" t="s">
        <v>205</v>
      </c>
      <c r="C166" s="216"/>
      <c r="D166" s="47"/>
      <c r="E166" s="47"/>
      <c r="F166" s="47"/>
      <c r="G166" s="47">
        <f t="shared" ref="G166:AW166" si="69">SUM(G150:G165)</f>
        <v>0</v>
      </c>
      <c r="H166" s="47">
        <f t="shared" si="69"/>
        <v>0</v>
      </c>
      <c r="I166" s="47">
        <f t="shared" si="69"/>
        <v>0</v>
      </c>
      <c r="J166" s="18">
        <f t="shared" si="69"/>
        <v>0</v>
      </c>
      <c r="K166" s="47">
        <f t="shared" si="69"/>
        <v>0</v>
      </c>
      <c r="L166" s="47">
        <f t="shared" si="69"/>
        <v>0</v>
      </c>
      <c r="M166" s="47">
        <f t="shared" si="69"/>
        <v>0</v>
      </c>
      <c r="N166" s="18">
        <f t="shared" si="69"/>
        <v>0</v>
      </c>
      <c r="O166" s="47">
        <f t="shared" si="69"/>
        <v>0</v>
      </c>
      <c r="P166" s="47">
        <f t="shared" si="69"/>
        <v>0</v>
      </c>
      <c r="Q166" s="47">
        <f t="shared" si="69"/>
        <v>0</v>
      </c>
      <c r="R166" s="18">
        <f t="shared" si="69"/>
        <v>0</v>
      </c>
      <c r="S166" s="47">
        <f t="shared" si="69"/>
        <v>0</v>
      </c>
      <c r="T166" s="47">
        <f t="shared" si="69"/>
        <v>0</v>
      </c>
      <c r="U166" s="47">
        <f t="shared" si="69"/>
        <v>0</v>
      </c>
      <c r="V166" s="18">
        <f t="shared" si="69"/>
        <v>0</v>
      </c>
      <c r="W166" s="47">
        <f>SUM(W150:W165)</f>
        <v>65</v>
      </c>
      <c r="X166" s="47">
        <f t="shared" si="69"/>
        <v>30</v>
      </c>
      <c r="Y166" s="47">
        <f t="shared" si="69"/>
        <v>10</v>
      </c>
      <c r="Z166" s="18">
        <f t="shared" si="69"/>
        <v>12</v>
      </c>
      <c r="AA166" s="47">
        <f t="shared" si="69"/>
        <v>55</v>
      </c>
      <c r="AB166" s="47">
        <f t="shared" si="69"/>
        <v>75</v>
      </c>
      <c r="AC166" s="47">
        <f t="shared" si="69"/>
        <v>5</v>
      </c>
      <c r="AD166" s="18">
        <f t="shared" si="69"/>
        <v>10</v>
      </c>
      <c r="AE166" s="47">
        <f t="shared" si="69"/>
        <v>15</v>
      </c>
      <c r="AF166" s="47">
        <f t="shared" si="69"/>
        <v>30</v>
      </c>
      <c r="AG166" s="47">
        <f t="shared" si="69"/>
        <v>0</v>
      </c>
      <c r="AH166" s="18">
        <f t="shared" si="69"/>
        <v>5</v>
      </c>
      <c r="AI166" s="47">
        <f t="shared" si="69"/>
        <v>20</v>
      </c>
      <c r="AJ166" s="47">
        <f t="shared" si="69"/>
        <v>30</v>
      </c>
      <c r="AK166" s="47">
        <f t="shared" si="69"/>
        <v>0</v>
      </c>
      <c r="AL166" s="18">
        <f t="shared" si="69"/>
        <v>4</v>
      </c>
      <c r="AM166" s="47">
        <f t="shared" si="69"/>
        <v>55</v>
      </c>
      <c r="AN166" s="47">
        <f t="shared" si="69"/>
        <v>45</v>
      </c>
      <c r="AO166" s="47">
        <f t="shared" si="69"/>
        <v>5</v>
      </c>
      <c r="AP166" s="18">
        <f t="shared" si="69"/>
        <v>10</v>
      </c>
      <c r="AQ166" s="47">
        <f t="shared" si="69"/>
        <v>45</v>
      </c>
      <c r="AR166" s="47">
        <f t="shared" si="69"/>
        <v>45</v>
      </c>
      <c r="AS166" s="47">
        <f t="shared" si="69"/>
        <v>0</v>
      </c>
      <c r="AT166" s="18">
        <f t="shared" si="69"/>
        <v>9</v>
      </c>
      <c r="AU166" s="46">
        <f t="shared" si="69"/>
        <v>530</v>
      </c>
      <c r="AV166" s="46">
        <f t="shared" si="69"/>
        <v>1250</v>
      </c>
      <c r="AW166" s="46">
        <f t="shared" si="69"/>
        <v>50</v>
      </c>
      <c r="AX166" s="16">
        <f t="shared" si="67"/>
        <v>530</v>
      </c>
      <c r="AY166" s="16">
        <f>SUM(AY150:AY165)</f>
        <v>1250</v>
      </c>
      <c r="AZ166" s="25">
        <f t="shared" si="45"/>
        <v>50</v>
      </c>
      <c r="BA166" s="122"/>
      <c r="BB166" s="135"/>
      <c r="BC166" s="102"/>
    </row>
    <row r="167" spans="1:55" x14ac:dyDescent="0.25">
      <c r="A167" s="346" t="s">
        <v>148</v>
      </c>
      <c r="B167" s="346"/>
      <c r="C167" s="346"/>
      <c r="D167" s="346"/>
      <c r="E167" s="346"/>
      <c r="F167" s="346"/>
      <c r="G167" s="346"/>
      <c r="H167" s="346"/>
      <c r="I167" s="346"/>
      <c r="J167" s="346"/>
      <c r="K167" s="346"/>
      <c r="L167" s="346"/>
      <c r="M167" s="346"/>
      <c r="N167" s="346"/>
      <c r="O167" s="346"/>
      <c r="P167" s="346"/>
      <c r="Q167" s="346"/>
      <c r="R167" s="346"/>
      <c r="S167" s="346"/>
      <c r="T167" s="346"/>
      <c r="U167" s="346"/>
      <c r="V167" s="346"/>
      <c r="W167" s="346"/>
      <c r="X167" s="346"/>
      <c r="Y167" s="346"/>
      <c r="Z167" s="346"/>
      <c r="AA167" s="346"/>
      <c r="AB167" s="346"/>
      <c r="AC167" s="346"/>
      <c r="AD167" s="346"/>
      <c r="AE167" s="346"/>
      <c r="AF167" s="346"/>
      <c r="AG167" s="346"/>
      <c r="AH167" s="346"/>
      <c r="AI167" s="346"/>
      <c r="AJ167" s="346"/>
      <c r="AK167" s="346"/>
      <c r="AL167" s="346"/>
      <c r="AM167" s="346"/>
      <c r="AN167" s="346"/>
      <c r="AO167" s="346"/>
      <c r="AP167" s="346"/>
      <c r="AQ167" s="346"/>
      <c r="AR167" s="346"/>
      <c r="AS167" s="346"/>
      <c r="AT167" s="346"/>
      <c r="AU167" s="346"/>
      <c r="AV167" s="346"/>
      <c r="AW167" s="346"/>
      <c r="AX167" s="32"/>
      <c r="AY167" s="32"/>
      <c r="AZ167" s="6"/>
      <c r="BA167" s="114"/>
      <c r="BB167" s="135"/>
      <c r="BC167" s="102"/>
    </row>
    <row r="168" spans="1:55" ht="51" customHeight="1" x14ac:dyDescent="0.25">
      <c r="A168" s="123" t="s">
        <v>32</v>
      </c>
      <c r="B168" s="149" t="s">
        <v>149</v>
      </c>
      <c r="C168" s="125" t="s">
        <v>305</v>
      </c>
      <c r="D168" s="126">
        <v>8</v>
      </c>
      <c r="E168" s="126" t="s">
        <v>150</v>
      </c>
      <c r="F168" s="126" t="s">
        <v>219</v>
      </c>
      <c r="G168" s="127"/>
      <c r="H168" s="127"/>
      <c r="I168" s="127"/>
      <c r="J168" s="18"/>
      <c r="K168" s="128"/>
      <c r="L168" s="128"/>
      <c r="M168" s="128"/>
      <c r="N168" s="18"/>
      <c r="O168" s="127"/>
      <c r="P168" s="127"/>
      <c r="Q168" s="127"/>
      <c r="R168" s="18"/>
      <c r="S168" s="128"/>
      <c r="T168" s="128"/>
      <c r="U168" s="128"/>
      <c r="V168" s="18"/>
      <c r="W168" s="127"/>
      <c r="X168" s="127"/>
      <c r="Y168" s="127"/>
      <c r="Z168" s="18"/>
      <c r="AA168" s="128"/>
      <c r="AB168" s="128"/>
      <c r="AC168" s="128"/>
      <c r="AD168" s="18"/>
      <c r="AE168" s="127">
        <v>15</v>
      </c>
      <c r="AF168" s="127">
        <v>30</v>
      </c>
      <c r="AG168" s="127"/>
      <c r="AH168" s="18">
        <v>2</v>
      </c>
      <c r="AI168" s="128"/>
      <c r="AJ168" s="128">
        <v>30</v>
      </c>
      <c r="AK168" s="128"/>
      <c r="AL168" s="18">
        <v>3</v>
      </c>
      <c r="AM168" s="127"/>
      <c r="AN168" s="127"/>
      <c r="AO168" s="127"/>
      <c r="AP168" s="18"/>
      <c r="AQ168" s="128"/>
      <c r="AR168" s="128"/>
      <c r="AS168" s="128"/>
      <c r="AT168" s="18"/>
      <c r="AU168" s="19">
        <f>SUM(G168:AT168)-AW168</f>
        <v>75</v>
      </c>
      <c r="AV168" s="19">
        <f>25*AW168</f>
        <v>125</v>
      </c>
      <c r="AW168" s="31">
        <f>SUM(J168+N168+R168+V168+Z168+AD168+AH168+AL168+AP168)+AT168</f>
        <v>5</v>
      </c>
      <c r="AX168" s="32">
        <f t="shared" si="67"/>
        <v>75</v>
      </c>
      <c r="AY168" s="32">
        <f t="shared" si="68"/>
        <v>125</v>
      </c>
      <c r="AZ168" s="6">
        <f t="shared" si="45"/>
        <v>5</v>
      </c>
      <c r="BA168" s="157"/>
      <c r="BB168" s="135"/>
      <c r="BC168" s="102"/>
    </row>
    <row r="169" spans="1:55" ht="51" customHeight="1" x14ac:dyDescent="0.25">
      <c r="A169" s="123" t="s">
        <v>34</v>
      </c>
      <c r="B169" s="129" t="s">
        <v>151</v>
      </c>
      <c r="C169" s="212" t="s">
        <v>308</v>
      </c>
      <c r="D169" s="126">
        <v>7</v>
      </c>
      <c r="E169" s="126">
        <v>7</v>
      </c>
      <c r="F169" s="126"/>
      <c r="G169" s="127"/>
      <c r="H169" s="127"/>
      <c r="I169" s="127"/>
      <c r="J169" s="18"/>
      <c r="K169" s="128"/>
      <c r="L169" s="128"/>
      <c r="M169" s="128"/>
      <c r="N169" s="18"/>
      <c r="O169" s="127"/>
      <c r="P169" s="127"/>
      <c r="Q169" s="127"/>
      <c r="R169" s="18"/>
      <c r="S169" s="128"/>
      <c r="T169" s="128"/>
      <c r="U169" s="128"/>
      <c r="V169" s="18"/>
      <c r="W169" s="127"/>
      <c r="X169" s="127"/>
      <c r="Y169" s="127"/>
      <c r="Z169" s="18"/>
      <c r="AA169" s="128"/>
      <c r="AB169" s="128"/>
      <c r="AC169" s="128"/>
      <c r="AD169" s="18"/>
      <c r="AE169" s="127">
        <v>15</v>
      </c>
      <c r="AF169" s="127">
        <v>30</v>
      </c>
      <c r="AG169" s="127"/>
      <c r="AH169" s="18">
        <v>3</v>
      </c>
      <c r="AI169" s="128"/>
      <c r="AJ169" s="128"/>
      <c r="AK169" s="128"/>
      <c r="AL169" s="18"/>
      <c r="AM169" s="127"/>
      <c r="AN169" s="127"/>
      <c r="AO169" s="127"/>
      <c r="AP169" s="18"/>
      <c r="AQ169" s="128"/>
      <c r="AR169" s="128"/>
      <c r="AS169" s="128"/>
      <c r="AT169" s="18"/>
      <c r="AU169" s="19">
        <f t="shared" ref="AU169:AU176" si="70">SUM(G169:AT169)-AW169</f>
        <v>45</v>
      </c>
      <c r="AV169" s="19">
        <f t="shared" ref="AV169:AV176" si="71">25*AW169</f>
        <v>75</v>
      </c>
      <c r="AW169" s="31">
        <f t="shared" ref="AW169:AW176" si="72">SUM(J169+N169+R169+V169+Z169+AD169+AH169+AL169+AP169)+AT169</f>
        <v>3</v>
      </c>
      <c r="AX169" s="32">
        <f t="shared" si="67"/>
        <v>45</v>
      </c>
      <c r="AY169" s="32">
        <f t="shared" si="68"/>
        <v>75</v>
      </c>
      <c r="AZ169" s="6">
        <f t="shared" ref="AZ169:AZ198" si="73">SUM(AT169+AP169+AL169+AH169+AD169+Z169+V169+R169+N169+J169)</f>
        <v>3</v>
      </c>
      <c r="BA169" s="157"/>
      <c r="BB169" s="135"/>
      <c r="BC169" s="102"/>
    </row>
    <row r="170" spans="1:55" ht="45" x14ac:dyDescent="0.25">
      <c r="A170" s="123" t="s">
        <v>35</v>
      </c>
      <c r="B170" s="149" t="s">
        <v>152</v>
      </c>
      <c r="C170" s="212" t="s">
        <v>306</v>
      </c>
      <c r="D170" s="126"/>
      <c r="E170" s="126">
        <v>7</v>
      </c>
      <c r="F170" s="126"/>
      <c r="G170" s="127"/>
      <c r="H170" s="127"/>
      <c r="I170" s="127"/>
      <c r="J170" s="18"/>
      <c r="K170" s="128"/>
      <c r="L170" s="128"/>
      <c r="M170" s="128"/>
      <c r="N170" s="18"/>
      <c r="O170" s="127"/>
      <c r="P170" s="127"/>
      <c r="Q170" s="127"/>
      <c r="R170" s="18"/>
      <c r="S170" s="128"/>
      <c r="T170" s="128"/>
      <c r="U170" s="128"/>
      <c r="V170" s="18"/>
      <c r="W170" s="127"/>
      <c r="X170" s="127"/>
      <c r="Y170" s="127"/>
      <c r="Z170" s="18"/>
      <c r="AA170" s="128"/>
      <c r="AB170" s="128"/>
      <c r="AC170" s="128"/>
      <c r="AD170" s="18"/>
      <c r="AE170" s="127"/>
      <c r="AF170" s="127">
        <v>30</v>
      </c>
      <c r="AG170" s="127"/>
      <c r="AH170" s="18">
        <v>2</v>
      </c>
      <c r="AI170" s="128"/>
      <c r="AJ170" s="128"/>
      <c r="AK170" s="128"/>
      <c r="AL170" s="18"/>
      <c r="AM170" s="127"/>
      <c r="AN170" s="127"/>
      <c r="AO170" s="127"/>
      <c r="AP170" s="18"/>
      <c r="AQ170" s="128"/>
      <c r="AR170" s="128"/>
      <c r="AS170" s="128"/>
      <c r="AT170" s="18"/>
      <c r="AU170" s="19">
        <f t="shared" si="70"/>
        <v>30</v>
      </c>
      <c r="AV170" s="19">
        <f t="shared" si="71"/>
        <v>50</v>
      </c>
      <c r="AW170" s="31">
        <f t="shared" si="72"/>
        <v>2</v>
      </c>
      <c r="AX170" s="32">
        <f t="shared" si="67"/>
        <v>30</v>
      </c>
      <c r="AY170" s="32">
        <f t="shared" si="68"/>
        <v>50</v>
      </c>
      <c r="AZ170" s="6">
        <f t="shared" si="73"/>
        <v>2</v>
      </c>
      <c r="BA170" s="157"/>
      <c r="BB170" s="135"/>
      <c r="BC170" s="102"/>
    </row>
    <row r="171" spans="1:55" ht="45" x14ac:dyDescent="0.25">
      <c r="A171" s="123" t="s">
        <v>36</v>
      </c>
      <c r="B171" s="217" t="s">
        <v>153</v>
      </c>
      <c r="C171" s="212" t="s">
        <v>307</v>
      </c>
      <c r="D171" s="126">
        <v>8</v>
      </c>
      <c r="E171" s="126"/>
      <c r="F171" s="126"/>
      <c r="G171" s="127"/>
      <c r="H171" s="127"/>
      <c r="I171" s="127"/>
      <c r="J171" s="18"/>
      <c r="K171" s="128"/>
      <c r="L171" s="128"/>
      <c r="M171" s="128"/>
      <c r="N171" s="18"/>
      <c r="O171" s="127"/>
      <c r="P171" s="127"/>
      <c r="Q171" s="127"/>
      <c r="R171" s="18"/>
      <c r="S171" s="128"/>
      <c r="T171" s="128"/>
      <c r="U171" s="128"/>
      <c r="V171" s="18"/>
      <c r="W171" s="127"/>
      <c r="X171" s="127"/>
      <c r="Y171" s="127"/>
      <c r="Z171" s="18"/>
      <c r="AA171" s="128"/>
      <c r="AB171" s="128"/>
      <c r="AC171" s="128"/>
      <c r="AD171" s="18"/>
      <c r="AE171" s="127"/>
      <c r="AF171" s="127"/>
      <c r="AG171" s="127"/>
      <c r="AH171" s="18"/>
      <c r="AI171" s="128">
        <v>30</v>
      </c>
      <c r="AJ171" s="128"/>
      <c r="AK171" s="128"/>
      <c r="AL171" s="18">
        <v>3</v>
      </c>
      <c r="AM171" s="127"/>
      <c r="AN171" s="127"/>
      <c r="AO171" s="127"/>
      <c r="AP171" s="18"/>
      <c r="AQ171" s="128"/>
      <c r="AR171" s="128"/>
      <c r="AS171" s="128"/>
      <c r="AT171" s="18"/>
      <c r="AU171" s="19">
        <f t="shared" si="70"/>
        <v>30</v>
      </c>
      <c r="AV171" s="19">
        <f t="shared" si="71"/>
        <v>75</v>
      </c>
      <c r="AW171" s="31">
        <f t="shared" si="72"/>
        <v>3</v>
      </c>
      <c r="AX171" s="32">
        <f t="shared" si="67"/>
        <v>30</v>
      </c>
      <c r="AY171" s="32">
        <f t="shared" si="68"/>
        <v>75</v>
      </c>
      <c r="AZ171" s="6">
        <f t="shared" si="73"/>
        <v>3</v>
      </c>
      <c r="BA171" s="157"/>
      <c r="BB171" s="135"/>
      <c r="BC171" s="102"/>
    </row>
    <row r="172" spans="1:55" ht="45" x14ac:dyDescent="0.25">
      <c r="A172" s="123" t="s">
        <v>38</v>
      </c>
      <c r="B172" s="217" t="s">
        <v>154</v>
      </c>
      <c r="C172" s="212" t="s">
        <v>309</v>
      </c>
      <c r="D172" s="126">
        <v>8</v>
      </c>
      <c r="E172" s="126">
        <v>8</v>
      </c>
      <c r="F172" s="126"/>
      <c r="G172" s="127"/>
      <c r="H172" s="127"/>
      <c r="I172" s="127"/>
      <c r="J172" s="18"/>
      <c r="K172" s="128"/>
      <c r="L172" s="128"/>
      <c r="M172" s="128"/>
      <c r="N172" s="18"/>
      <c r="O172" s="127"/>
      <c r="P172" s="127"/>
      <c r="Q172" s="127"/>
      <c r="R172" s="18"/>
      <c r="S172" s="128"/>
      <c r="T172" s="128"/>
      <c r="U172" s="128"/>
      <c r="V172" s="18"/>
      <c r="W172" s="127"/>
      <c r="X172" s="127"/>
      <c r="Y172" s="127"/>
      <c r="Z172" s="18"/>
      <c r="AA172" s="128"/>
      <c r="AB172" s="128"/>
      <c r="AC172" s="128"/>
      <c r="AD172" s="18"/>
      <c r="AE172" s="127"/>
      <c r="AF172" s="127"/>
      <c r="AG172" s="127"/>
      <c r="AH172" s="18"/>
      <c r="AI172" s="128">
        <v>15</v>
      </c>
      <c r="AJ172" s="128">
        <v>30</v>
      </c>
      <c r="AK172" s="128"/>
      <c r="AL172" s="18">
        <v>4</v>
      </c>
      <c r="AM172" s="127"/>
      <c r="AN172" s="127"/>
      <c r="AO172" s="127"/>
      <c r="AP172" s="18"/>
      <c r="AQ172" s="128"/>
      <c r="AR172" s="128"/>
      <c r="AS172" s="128"/>
      <c r="AT172" s="18"/>
      <c r="AU172" s="19">
        <f t="shared" si="70"/>
        <v>45</v>
      </c>
      <c r="AV172" s="19">
        <f t="shared" si="71"/>
        <v>100</v>
      </c>
      <c r="AW172" s="31">
        <f t="shared" si="72"/>
        <v>4</v>
      </c>
      <c r="AX172" s="32">
        <f t="shared" si="67"/>
        <v>45</v>
      </c>
      <c r="AY172" s="32">
        <f t="shared" si="68"/>
        <v>100</v>
      </c>
      <c r="AZ172" s="6">
        <f t="shared" si="73"/>
        <v>4</v>
      </c>
      <c r="BA172" s="157"/>
      <c r="BB172" s="135"/>
      <c r="BC172" s="102"/>
    </row>
    <row r="173" spans="1:55" ht="45" x14ac:dyDescent="0.25">
      <c r="A173" s="123" t="s">
        <v>40</v>
      </c>
      <c r="B173" s="305" t="s">
        <v>155</v>
      </c>
      <c r="C173" s="212" t="s">
        <v>310</v>
      </c>
      <c r="D173" s="126">
        <v>10</v>
      </c>
      <c r="E173" s="126">
        <v>10</v>
      </c>
      <c r="F173" s="126" t="s">
        <v>220</v>
      </c>
      <c r="G173" s="127"/>
      <c r="H173" s="127"/>
      <c r="I173" s="127"/>
      <c r="J173" s="18"/>
      <c r="K173" s="128"/>
      <c r="L173" s="128"/>
      <c r="M173" s="128"/>
      <c r="N173" s="18"/>
      <c r="O173" s="127"/>
      <c r="P173" s="127"/>
      <c r="Q173" s="127"/>
      <c r="R173" s="18"/>
      <c r="S173" s="128"/>
      <c r="T173" s="128"/>
      <c r="U173" s="128"/>
      <c r="V173" s="18"/>
      <c r="W173" s="127"/>
      <c r="X173" s="127"/>
      <c r="Y173" s="127"/>
      <c r="Z173" s="18"/>
      <c r="AA173" s="128"/>
      <c r="AB173" s="128"/>
      <c r="AC173" s="128"/>
      <c r="AD173" s="18"/>
      <c r="AE173" s="127"/>
      <c r="AF173" s="127"/>
      <c r="AG173" s="127"/>
      <c r="AH173" s="18"/>
      <c r="AI173" s="128"/>
      <c r="AJ173" s="128"/>
      <c r="AK173" s="128"/>
      <c r="AL173" s="18"/>
      <c r="AM173" s="127">
        <v>30</v>
      </c>
      <c r="AN173" s="127"/>
      <c r="AO173" s="127"/>
      <c r="AP173" s="18">
        <v>2</v>
      </c>
      <c r="AQ173" s="128">
        <v>15</v>
      </c>
      <c r="AR173" s="128">
        <v>30</v>
      </c>
      <c r="AS173" s="128"/>
      <c r="AT173" s="18">
        <v>4</v>
      </c>
      <c r="AU173" s="19">
        <f t="shared" si="70"/>
        <v>75</v>
      </c>
      <c r="AV173" s="19">
        <f t="shared" si="71"/>
        <v>150</v>
      </c>
      <c r="AW173" s="31">
        <f t="shared" si="72"/>
        <v>6</v>
      </c>
      <c r="AX173" s="32">
        <f t="shared" si="67"/>
        <v>75</v>
      </c>
      <c r="AY173" s="32">
        <f t="shared" si="68"/>
        <v>150</v>
      </c>
      <c r="AZ173" s="6">
        <f t="shared" si="73"/>
        <v>6</v>
      </c>
      <c r="BA173" s="157"/>
      <c r="BB173" s="135"/>
      <c r="BC173" s="102"/>
    </row>
    <row r="174" spans="1:55" ht="30" x14ac:dyDescent="0.25">
      <c r="A174" s="123" t="s">
        <v>46</v>
      </c>
      <c r="B174" s="217" t="s">
        <v>156</v>
      </c>
      <c r="C174" s="212" t="s">
        <v>311</v>
      </c>
      <c r="D174" s="126">
        <v>9</v>
      </c>
      <c r="E174" s="126">
        <v>9</v>
      </c>
      <c r="F174" s="126"/>
      <c r="G174" s="127"/>
      <c r="H174" s="127"/>
      <c r="I174" s="127"/>
      <c r="J174" s="18"/>
      <c r="K174" s="128"/>
      <c r="L174" s="128"/>
      <c r="M174" s="128"/>
      <c r="N174" s="18"/>
      <c r="O174" s="127"/>
      <c r="P174" s="127"/>
      <c r="Q174" s="127"/>
      <c r="R174" s="18"/>
      <c r="S174" s="128"/>
      <c r="T174" s="128"/>
      <c r="U174" s="128"/>
      <c r="V174" s="18"/>
      <c r="W174" s="127"/>
      <c r="X174" s="127"/>
      <c r="Y174" s="127"/>
      <c r="Z174" s="18"/>
      <c r="AA174" s="128"/>
      <c r="AB174" s="128"/>
      <c r="AC174" s="128"/>
      <c r="AD174" s="18"/>
      <c r="AE174" s="127"/>
      <c r="AF174" s="127"/>
      <c r="AG174" s="127"/>
      <c r="AH174" s="18"/>
      <c r="AI174" s="128"/>
      <c r="AJ174" s="128"/>
      <c r="AK174" s="128"/>
      <c r="AL174" s="18"/>
      <c r="AM174" s="127">
        <v>15</v>
      </c>
      <c r="AN174" s="127">
        <v>30</v>
      </c>
      <c r="AO174" s="127"/>
      <c r="AP174" s="18">
        <v>3</v>
      </c>
      <c r="AQ174" s="128"/>
      <c r="AR174" s="128"/>
      <c r="AS174" s="128"/>
      <c r="AT174" s="18"/>
      <c r="AU174" s="19">
        <f t="shared" si="70"/>
        <v>45</v>
      </c>
      <c r="AV174" s="19">
        <f t="shared" si="71"/>
        <v>75</v>
      </c>
      <c r="AW174" s="31">
        <f t="shared" si="72"/>
        <v>3</v>
      </c>
      <c r="AX174" s="32">
        <f t="shared" si="67"/>
        <v>45</v>
      </c>
      <c r="AY174" s="32">
        <f t="shared" si="68"/>
        <v>75</v>
      </c>
      <c r="AZ174" s="6">
        <f t="shared" si="73"/>
        <v>3</v>
      </c>
      <c r="BA174" s="157"/>
      <c r="BB174" s="135"/>
      <c r="BC174" s="102"/>
    </row>
    <row r="175" spans="1:55" ht="30" x14ac:dyDescent="0.25">
      <c r="A175" s="123" t="s">
        <v>58</v>
      </c>
      <c r="B175" s="217" t="s">
        <v>158</v>
      </c>
      <c r="C175" s="212" t="s">
        <v>312</v>
      </c>
      <c r="D175" s="126"/>
      <c r="E175" s="126">
        <v>10</v>
      </c>
      <c r="F175" s="126"/>
      <c r="G175" s="127"/>
      <c r="H175" s="127"/>
      <c r="I175" s="127"/>
      <c r="J175" s="18"/>
      <c r="K175" s="128"/>
      <c r="L175" s="128"/>
      <c r="M175" s="128"/>
      <c r="N175" s="18"/>
      <c r="O175" s="127"/>
      <c r="P175" s="127"/>
      <c r="Q175" s="127"/>
      <c r="R175" s="18"/>
      <c r="S175" s="128"/>
      <c r="T175" s="128"/>
      <c r="U175" s="128"/>
      <c r="V175" s="18"/>
      <c r="W175" s="127"/>
      <c r="X175" s="127"/>
      <c r="Y175" s="127"/>
      <c r="Z175" s="18"/>
      <c r="AA175" s="128"/>
      <c r="AB175" s="128"/>
      <c r="AC175" s="128"/>
      <c r="AD175" s="18"/>
      <c r="AE175" s="127"/>
      <c r="AF175" s="127"/>
      <c r="AG175" s="127"/>
      <c r="AH175" s="18"/>
      <c r="AI175" s="128"/>
      <c r="AJ175" s="128"/>
      <c r="AK175" s="128"/>
      <c r="AL175" s="18"/>
      <c r="AM175" s="127"/>
      <c r="AN175" s="127"/>
      <c r="AO175" s="127"/>
      <c r="AP175" s="18"/>
      <c r="AQ175" s="128"/>
      <c r="AR175" s="128">
        <v>30</v>
      </c>
      <c r="AS175" s="128"/>
      <c r="AT175" s="18">
        <v>2</v>
      </c>
      <c r="AU175" s="19">
        <f>SUM(G175:AT175)-AW175</f>
        <v>30</v>
      </c>
      <c r="AV175" s="19">
        <f>25*AW175</f>
        <v>50</v>
      </c>
      <c r="AW175" s="31">
        <f>SUM(J175+N175+R175+V175+Z175+AD175+AH175+AL175+AP175)+AT175</f>
        <v>2</v>
      </c>
      <c r="AX175" s="32">
        <f>SUM(G175:AT175)-AW175</f>
        <v>30</v>
      </c>
      <c r="AY175" s="32">
        <f>25*AZ175</f>
        <v>50</v>
      </c>
      <c r="AZ175" s="6">
        <f>SUM(AT175+AP175+AL175+AH175+AD175+Z175+V175+R175+N175+J175)</f>
        <v>2</v>
      </c>
      <c r="BA175" s="157"/>
      <c r="BB175" s="135"/>
      <c r="BC175" s="102"/>
    </row>
    <row r="176" spans="1:55" ht="45" x14ac:dyDescent="0.25">
      <c r="A176" s="123" t="s">
        <v>60</v>
      </c>
      <c r="B176" s="217" t="s">
        <v>157</v>
      </c>
      <c r="C176" s="212" t="s">
        <v>313</v>
      </c>
      <c r="D176" s="126"/>
      <c r="E176" s="126">
        <v>10</v>
      </c>
      <c r="F176" s="126"/>
      <c r="G176" s="127"/>
      <c r="H176" s="127"/>
      <c r="I176" s="127"/>
      <c r="J176" s="18"/>
      <c r="K176" s="128"/>
      <c r="L176" s="128"/>
      <c r="M176" s="128"/>
      <c r="N176" s="18"/>
      <c r="O176" s="127"/>
      <c r="P176" s="127"/>
      <c r="Q176" s="127"/>
      <c r="R176" s="18"/>
      <c r="S176" s="128"/>
      <c r="T176" s="128"/>
      <c r="U176" s="128"/>
      <c r="V176" s="18"/>
      <c r="W176" s="127"/>
      <c r="X176" s="127"/>
      <c r="Y176" s="127"/>
      <c r="Z176" s="18"/>
      <c r="AA176" s="128"/>
      <c r="AB176" s="128"/>
      <c r="AC176" s="128"/>
      <c r="AD176" s="18"/>
      <c r="AE176" s="127"/>
      <c r="AF176" s="127"/>
      <c r="AG176" s="127"/>
      <c r="AH176" s="18"/>
      <c r="AI176" s="128"/>
      <c r="AJ176" s="128"/>
      <c r="AK176" s="128"/>
      <c r="AL176" s="18"/>
      <c r="AM176" s="127"/>
      <c r="AN176" s="127"/>
      <c r="AO176" s="127"/>
      <c r="AP176" s="18"/>
      <c r="AQ176" s="128"/>
      <c r="AR176" s="128">
        <v>30</v>
      </c>
      <c r="AS176" s="128"/>
      <c r="AT176" s="18">
        <v>2</v>
      </c>
      <c r="AU176" s="19">
        <f t="shared" si="70"/>
        <v>30</v>
      </c>
      <c r="AV176" s="19">
        <f t="shared" si="71"/>
        <v>50</v>
      </c>
      <c r="AW176" s="31">
        <f t="shared" si="72"/>
        <v>2</v>
      </c>
      <c r="AX176" s="32">
        <f t="shared" si="67"/>
        <v>30</v>
      </c>
      <c r="AY176" s="32">
        <f t="shared" si="68"/>
        <v>50</v>
      </c>
      <c r="AZ176" s="6">
        <f t="shared" si="73"/>
        <v>2</v>
      </c>
      <c r="BA176" s="157"/>
      <c r="BB176" s="135"/>
      <c r="BC176" s="102"/>
    </row>
    <row r="177" spans="1:56" x14ac:dyDescent="0.25">
      <c r="A177" s="214"/>
      <c r="B177" s="215" t="s">
        <v>206</v>
      </c>
      <c r="C177" s="216"/>
      <c r="D177" s="47"/>
      <c r="E177" s="47"/>
      <c r="F177" s="47"/>
      <c r="G177" s="47">
        <f t="shared" ref="G177:AW177" si="74">SUM(G168:G176)</f>
        <v>0</v>
      </c>
      <c r="H177" s="47">
        <f t="shared" si="74"/>
        <v>0</v>
      </c>
      <c r="I177" s="47">
        <f t="shared" si="74"/>
        <v>0</v>
      </c>
      <c r="J177" s="18">
        <f t="shared" si="74"/>
        <v>0</v>
      </c>
      <c r="K177" s="47">
        <f t="shared" si="74"/>
        <v>0</v>
      </c>
      <c r="L177" s="47">
        <f t="shared" si="74"/>
        <v>0</v>
      </c>
      <c r="M177" s="47">
        <f t="shared" si="74"/>
        <v>0</v>
      </c>
      <c r="N177" s="18">
        <f t="shared" si="74"/>
        <v>0</v>
      </c>
      <c r="O177" s="47">
        <f t="shared" si="74"/>
        <v>0</v>
      </c>
      <c r="P177" s="47">
        <f t="shared" si="74"/>
        <v>0</v>
      </c>
      <c r="Q177" s="47">
        <f t="shared" si="74"/>
        <v>0</v>
      </c>
      <c r="R177" s="18">
        <f t="shared" si="74"/>
        <v>0</v>
      </c>
      <c r="S177" s="47">
        <f t="shared" si="74"/>
        <v>0</v>
      </c>
      <c r="T177" s="47">
        <f t="shared" si="74"/>
        <v>0</v>
      </c>
      <c r="U177" s="47">
        <f t="shared" si="74"/>
        <v>0</v>
      </c>
      <c r="V177" s="18">
        <f t="shared" si="74"/>
        <v>0</v>
      </c>
      <c r="W177" s="47">
        <f t="shared" si="74"/>
        <v>0</v>
      </c>
      <c r="X177" s="47">
        <f t="shared" si="74"/>
        <v>0</v>
      </c>
      <c r="Y177" s="47">
        <f t="shared" si="74"/>
        <v>0</v>
      </c>
      <c r="Z177" s="18">
        <f t="shared" si="74"/>
        <v>0</v>
      </c>
      <c r="AA177" s="47">
        <f t="shared" si="74"/>
        <v>0</v>
      </c>
      <c r="AB177" s="47">
        <f t="shared" si="74"/>
        <v>0</v>
      </c>
      <c r="AC177" s="47">
        <f t="shared" si="74"/>
        <v>0</v>
      </c>
      <c r="AD177" s="18">
        <f t="shared" si="74"/>
        <v>0</v>
      </c>
      <c r="AE177" s="47">
        <f t="shared" si="74"/>
        <v>30</v>
      </c>
      <c r="AF177" s="47">
        <f t="shared" si="74"/>
        <v>90</v>
      </c>
      <c r="AG177" s="47">
        <f t="shared" si="74"/>
        <v>0</v>
      </c>
      <c r="AH177" s="18">
        <f>SUM(AH168:AH176)</f>
        <v>7</v>
      </c>
      <c r="AI177" s="47">
        <f t="shared" si="74"/>
        <v>45</v>
      </c>
      <c r="AJ177" s="47">
        <f t="shared" si="74"/>
        <v>60</v>
      </c>
      <c r="AK177" s="47">
        <f t="shared" si="74"/>
        <v>0</v>
      </c>
      <c r="AL177" s="18">
        <f t="shared" si="74"/>
        <v>10</v>
      </c>
      <c r="AM177" s="47">
        <f t="shared" si="74"/>
        <v>45</v>
      </c>
      <c r="AN177" s="47">
        <f t="shared" si="74"/>
        <v>30</v>
      </c>
      <c r="AO177" s="47">
        <f t="shared" si="74"/>
        <v>0</v>
      </c>
      <c r="AP177" s="18">
        <f t="shared" si="74"/>
        <v>5</v>
      </c>
      <c r="AQ177" s="47">
        <f t="shared" si="74"/>
        <v>15</v>
      </c>
      <c r="AR177" s="47">
        <f t="shared" si="74"/>
        <v>90</v>
      </c>
      <c r="AS177" s="47">
        <f t="shared" si="74"/>
        <v>0</v>
      </c>
      <c r="AT177" s="18">
        <f t="shared" si="74"/>
        <v>8</v>
      </c>
      <c r="AU177" s="46">
        <f t="shared" si="74"/>
        <v>405</v>
      </c>
      <c r="AV177" s="46">
        <f t="shared" si="74"/>
        <v>750</v>
      </c>
      <c r="AW177" s="46">
        <f t="shared" si="74"/>
        <v>30</v>
      </c>
      <c r="AX177" s="16">
        <f t="shared" si="67"/>
        <v>405</v>
      </c>
      <c r="AY177" s="16">
        <f t="shared" si="68"/>
        <v>750</v>
      </c>
      <c r="AZ177" s="25">
        <f t="shared" si="73"/>
        <v>30</v>
      </c>
      <c r="BA177" s="122"/>
      <c r="BB177" s="135"/>
      <c r="BC177" s="102"/>
    </row>
    <row r="178" spans="1:56" x14ac:dyDescent="0.25">
      <c r="A178" s="337" t="s">
        <v>159</v>
      </c>
      <c r="B178" s="338"/>
      <c r="C178" s="338"/>
      <c r="D178" s="338"/>
      <c r="E178" s="338"/>
      <c r="F178" s="338"/>
      <c r="G178" s="338"/>
      <c r="H178" s="338"/>
      <c r="I178" s="338"/>
      <c r="J178" s="338"/>
      <c r="K178" s="338"/>
      <c r="L178" s="338"/>
      <c r="M178" s="338"/>
      <c r="N178" s="338"/>
      <c r="O178" s="338"/>
      <c r="P178" s="338"/>
      <c r="Q178" s="338"/>
      <c r="R178" s="338"/>
      <c r="S178" s="338"/>
      <c r="T178" s="338"/>
      <c r="U178" s="338"/>
      <c r="V178" s="338"/>
      <c r="W178" s="338"/>
      <c r="X178" s="338"/>
      <c r="Y178" s="338"/>
      <c r="Z178" s="338"/>
      <c r="AA178" s="338"/>
      <c r="AB178" s="338"/>
      <c r="AC178" s="338"/>
      <c r="AD178" s="338"/>
      <c r="AE178" s="338"/>
      <c r="AF178" s="338"/>
      <c r="AG178" s="338"/>
      <c r="AH178" s="338"/>
      <c r="AI178" s="338"/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8"/>
      <c r="AU178" s="338"/>
      <c r="AV178" s="338"/>
      <c r="AW178" s="339"/>
      <c r="AX178" s="32"/>
      <c r="AY178" s="32"/>
      <c r="AZ178" s="6"/>
      <c r="BA178" s="114"/>
      <c r="BB178" s="135"/>
      <c r="BC178" s="102"/>
    </row>
    <row r="179" spans="1:56" ht="60" x14ac:dyDescent="0.25">
      <c r="A179" s="123" t="s">
        <v>32</v>
      </c>
      <c r="B179" s="1" t="s">
        <v>404</v>
      </c>
      <c r="C179" s="218" t="s">
        <v>392</v>
      </c>
      <c r="D179" s="126"/>
      <c r="E179" s="317">
        <v>7</v>
      </c>
      <c r="F179" s="196"/>
      <c r="G179" s="127"/>
      <c r="H179" s="127"/>
      <c r="I179" s="127"/>
      <c r="J179" s="18"/>
      <c r="K179" s="128"/>
      <c r="L179" s="128"/>
      <c r="M179" s="128"/>
      <c r="N179" s="18"/>
      <c r="O179" s="127"/>
      <c r="P179" s="127"/>
      <c r="Q179" s="127"/>
      <c r="R179" s="18"/>
      <c r="S179" s="128"/>
      <c r="T179" s="128"/>
      <c r="U179" s="128"/>
      <c r="V179" s="18"/>
      <c r="W179" s="127"/>
      <c r="X179" s="127"/>
      <c r="Y179" s="127"/>
      <c r="Z179" s="18"/>
      <c r="AA179" s="128"/>
      <c r="AB179" s="128"/>
      <c r="AC179" s="128"/>
      <c r="AD179" s="18"/>
      <c r="AE179" s="127"/>
      <c r="AF179" s="127">
        <v>20</v>
      </c>
      <c r="AG179" s="127"/>
      <c r="AH179" s="18">
        <v>1</v>
      </c>
      <c r="AI179" s="128"/>
      <c r="AJ179" s="128"/>
      <c r="AK179" s="128"/>
      <c r="AL179" s="18"/>
      <c r="AM179" s="127"/>
      <c r="AN179" s="127"/>
      <c r="AO179" s="127"/>
      <c r="AP179" s="18"/>
      <c r="AQ179" s="128"/>
      <c r="AR179" s="128"/>
      <c r="AS179" s="128"/>
      <c r="AT179" s="18"/>
      <c r="AU179" s="19">
        <f>SUM(G179:AT179)-AW179</f>
        <v>20</v>
      </c>
      <c r="AV179" s="19">
        <f>25*AW179</f>
        <v>25</v>
      </c>
      <c r="AW179" s="31">
        <f>SUM(J179+N179+R179+V179+Z179+AD179+AH179+AL179+AP179)+AT179</f>
        <v>1</v>
      </c>
      <c r="AX179" s="32">
        <f t="shared" si="67"/>
        <v>20</v>
      </c>
      <c r="AY179" s="32">
        <f t="shared" si="68"/>
        <v>25</v>
      </c>
      <c r="AZ179" s="6">
        <f t="shared" si="73"/>
        <v>1</v>
      </c>
      <c r="BA179" s="157"/>
      <c r="BB179" s="135"/>
      <c r="BC179" s="102"/>
    </row>
    <row r="180" spans="1:56" ht="63" x14ac:dyDescent="0.25">
      <c r="A180" s="123" t="s">
        <v>34</v>
      </c>
      <c r="B180" s="1" t="s">
        <v>353</v>
      </c>
      <c r="C180" s="206" t="s">
        <v>393</v>
      </c>
      <c r="D180" s="126"/>
      <c r="E180" s="317">
        <v>8</v>
      </c>
      <c r="F180" s="196"/>
      <c r="G180" s="127"/>
      <c r="H180" s="127"/>
      <c r="I180" s="127"/>
      <c r="J180" s="18"/>
      <c r="K180" s="128"/>
      <c r="L180" s="128"/>
      <c r="M180" s="128"/>
      <c r="N180" s="18"/>
      <c r="O180" s="127"/>
      <c r="P180" s="127"/>
      <c r="Q180" s="127"/>
      <c r="R180" s="18"/>
      <c r="S180" s="128"/>
      <c r="T180" s="128"/>
      <c r="U180" s="128"/>
      <c r="V180" s="18"/>
      <c r="W180" s="127"/>
      <c r="X180" s="127"/>
      <c r="Y180" s="127"/>
      <c r="Z180" s="18"/>
      <c r="AA180" s="128"/>
      <c r="AB180" s="128"/>
      <c r="AC180" s="128"/>
      <c r="AD180" s="18"/>
      <c r="AE180" s="127"/>
      <c r="AF180" s="127"/>
      <c r="AG180" s="127"/>
      <c r="AH180" s="18"/>
      <c r="AI180" s="128"/>
      <c r="AJ180" s="128">
        <v>20</v>
      </c>
      <c r="AK180" s="128"/>
      <c r="AL180" s="18">
        <v>1</v>
      </c>
      <c r="AM180" s="127"/>
      <c r="AN180" s="127"/>
      <c r="AO180" s="127"/>
      <c r="AP180" s="18"/>
      <c r="AQ180" s="128"/>
      <c r="AR180" s="128"/>
      <c r="AS180" s="128"/>
      <c r="AT180" s="18"/>
      <c r="AU180" s="19">
        <f>SUM(G180:AT180)-AW180</f>
        <v>20</v>
      </c>
      <c r="AV180" s="19">
        <f>25*AW180</f>
        <v>25</v>
      </c>
      <c r="AW180" s="31">
        <f>SUM(J180+N180+R180+V180+Z180+AD180+AH180+AL180+AP180)+AT180</f>
        <v>1</v>
      </c>
      <c r="AX180" s="32">
        <f t="shared" si="67"/>
        <v>20</v>
      </c>
      <c r="AY180" s="32">
        <f t="shared" si="68"/>
        <v>25</v>
      </c>
      <c r="AZ180" s="6">
        <f t="shared" si="73"/>
        <v>1</v>
      </c>
      <c r="BA180" s="157"/>
      <c r="BB180" s="135"/>
      <c r="BC180" s="102"/>
    </row>
    <row r="181" spans="1:56" ht="63" x14ac:dyDescent="0.25">
      <c r="A181" s="123" t="s">
        <v>35</v>
      </c>
      <c r="B181" s="1" t="s">
        <v>354</v>
      </c>
      <c r="C181" s="206" t="s">
        <v>394</v>
      </c>
      <c r="D181" s="126"/>
      <c r="E181" s="317">
        <v>9</v>
      </c>
      <c r="F181" s="196"/>
      <c r="G181" s="127"/>
      <c r="H181" s="127"/>
      <c r="I181" s="127"/>
      <c r="J181" s="18"/>
      <c r="K181" s="128"/>
      <c r="L181" s="128"/>
      <c r="M181" s="128"/>
      <c r="N181" s="18"/>
      <c r="O181" s="127"/>
      <c r="P181" s="127"/>
      <c r="Q181" s="127"/>
      <c r="R181" s="18"/>
      <c r="S181" s="128"/>
      <c r="T181" s="128"/>
      <c r="U181" s="128"/>
      <c r="V181" s="18"/>
      <c r="W181" s="127"/>
      <c r="X181" s="127"/>
      <c r="Y181" s="127"/>
      <c r="Z181" s="18"/>
      <c r="AA181" s="128"/>
      <c r="AB181" s="128"/>
      <c r="AC181" s="128"/>
      <c r="AD181" s="18"/>
      <c r="AE181" s="127"/>
      <c r="AF181" s="127"/>
      <c r="AG181" s="127"/>
      <c r="AH181" s="18"/>
      <c r="AI181" s="128"/>
      <c r="AJ181" s="128"/>
      <c r="AK181" s="128"/>
      <c r="AL181" s="18"/>
      <c r="AM181" s="127"/>
      <c r="AN181" s="127">
        <v>40</v>
      </c>
      <c r="AO181" s="127"/>
      <c r="AP181" s="18">
        <v>2</v>
      </c>
      <c r="AQ181" s="128"/>
      <c r="AR181" s="128"/>
      <c r="AS181" s="128"/>
      <c r="AT181" s="18"/>
      <c r="AU181" s="19">
        <f>SUM(G181:AT181)-AW181</f>
        <v>40</v>
      </c>
      <c r="AV181" s="19">
        <f>25*AW181</f>
        <v>50</v>
      </c>
      <c r="AW181" s="48">
        <f>SUM(J181+N181+R181+V181+Z181+AD181+AH181+AL181+AP181)+AT181</f>
        <v>2</v>
      </c>
      <c r="AX181" s="32">
        <f t="shared" si="67"/>
        <v>40</v>
      </c>
      <c r="AY181" s="32">
        <f t="shared" si="68"/>
        <v>50</v>
      </c>
      <c r="AZ181" s="6">
        <f t="shared" si="73"/>
        <v>2</v>
      </c>
      <c r="BA181" s="157"/>
      <c r="BB181" s="135"/>
      <c r="BC181" s="102"/>
    </row>
    <row r="182" spans="1:56" ht="63" x14ac:dyDescent="0.25">
      <c r="A182" s="123" t="s">
        <v>36</v>
      </c>
      <c r="B182" s="1" t="s">
        <v>356</v>
      </c>
      <c r="C182" s="206" t="s">
        <v>395</v>
      </c>
      <c r="D182" s="126"/>
      <c r="E182" s="317">
        <v>9</v>
      </c>
      <c r="F182" s="196"/>
      <c r="G182" s="127"/>
      <c r="H182" s="127"/>
      <c r="I182" s="127"/>
      <c r="J182" s="18"/>
      <c r="K182" s="128"/>
      <c r="L182" s="128"/>
      <c r="M182" s="128"/>
      <c r="N182" s="18"/>
      <c r="O182" s="127"/>
      <c r="P182" s="127"/>
      <c r="Q182" s="127"/>
      <c r="R182" s="18"/>
      <c r="S182" s="128"/>
      <c r="T182" s="128"/>
      <c r="U182" s="128"/>
      <c r="V182" s="18"/>
      <c r="W182" s="127"/>
      <c r="X182" s="127"/>
      <c r="Y182" s="127"/>
      <c r="Z182" s="18"/>
      <c r="AA182" s="128"/>
      <c r="AB182" s="128"/>
      <c r="AC182" s="128"/>
      <c r="AD182" s="18"/>
      <c r="AE182" s="127"/>
      <c r="AF182" s="127"/>
      <c r="AG182" s="127"/>
      <c r="AH182" s="18"/>
      <c r="AI182" s="128"/>
      <c r="AJ182" s="128"/>
      <c r="AK182" s="128"/>
      <c r="AL182" s="18"/>
      <c r="AM182" s="127"/>
      <c r="AN182" s="127">
        <v>20</v>
      </c>
      <c r="AO182" s="127"/>
      <c r="AP182" s="18">
        <v>1</v>
      </c>
      <c r="AQ182" s="128"/>
      <c r="AR182" s="128"/>
      <c r="AS182" s="128"/>
      <c r="AT182" s="18"/>
      <c r="AU182" s="19">
        <f>SUM(G182:AT182)-AW182</f>
        <v>20</v>
      </c>
      <c r="AV182" s="19">
        <f>25*AW182</f>
        <v>25</v>
      </c>
      <c r="AW182" s="31">
        <f>SUM(J182+N182+R182+V182+Z182+AD182+AH182+AL182+AP182)+AT182</f>
        <v>1</v>
      </c>
      <c r="AX182" s="32">
        <f t="shared" si="67"/>
        <v>20</v>
      </c>
      <c r="AY182" s="32">
        <f t="shared" si="68"/>
        <v>25</v>
      </c>
      <c r="AZ182" s="6">
        <f t="shared" si="73"/>
        <v>1</v>
      </c>
      <c r="BA182" s="157"/>
      <c r="BB182" s="135"/>
      <c r="BC182" s="102"/>
    </row>
    <row r="183" spans="1:56" ht="63" x14ac:dyDescent="0.25">
      <c r="A183" s="123" t="s">
        <v>38</v>
      </c>
      <c r="B183" s="1" t="s">
        <v>355</v>
      </c>
      <c r="C183" s="206" t="s">
        <v>396</v>
      </c>
      <c r="D183" s="126"/>
      <c r="E183" s="317">
        <v>10</v>
      </c>
      <c r="F183" s="196"/>
      <c r="G183" s="127"/>
      <c r="H183" s="127"/>
      <c r="I183" s="127"/>
      <c r="J183" s="18"/>
      <c r="K183" s="128"/>
      <c r="L183" s="128"/>
      <c r="M183" s="128"/>
      <c r="N183" s="18"/>
      <c r="O183" s="127"/>
      <c r="P183" s="127"/>
      <c r="Q183" s="127"/>
      <c r="R183" s="18"/>
      <c r="S183" s="128"/>
      <c r="T183" s="128"/>
      <c r="U183" s="128"/>
      <c r="V183" s="18"/>
      <c r="W183" s="127"/>
      <c r="X183" s="127"/>
      <c r="Y183" s="127"/>
      <c r="Z183" s="18"/>
      <c r="AA183" s="128"/>
      <c r="AB183" s="128"/>
      <c r="AC183" s="128"/>
      <c r="AD183" s="18"/>
      <c r="AE183" s="127"/>
      <c r="AF183" s="127"/>
      <c r="AG183" s="127"/>
      <c r="AH183" s="18"/>
      <c r="AI183" s="128"/>
      <c r="AJ183" s="128"/>
      <c r="AK183" s="128"/>
      <c r="AL183" s="18"/>
      <c r="AM183" s="127"/>
      <c r="AN183" s="127"/>
      <c r="AO183" s="127"/>
      <c r="AP183" s="18"/>
      <c r="AQ183" s="128"/>
      <c r="AR183" s="128">
        <v>20</v>
      </c>
      <c r="AS183" s="128"/>
      <c r="AT183" s="18">
        <v>1</v>
      </c>
      <c r="AU183" s="19">
        <f>SUM(G183:AT183)-AW183</f>
        <v>20</v>
      </c>
      <c r="AV183" s="19">
        <f>25*AW183</f>
        <v>25</v>
      </c>
      <c r="AW183" s="31">
        <f>SUM(J183+N183+R183+V183+Z183+AD183+AH183+AL183+AP183)+AT183</f>
        <v>1</v>
      </c>
      <c r="AX183" s="32">
        <f t="shared" si="67"/>
        <v>20</v>
      </c>
      <c r="AY183" s="32">
        <f t="shared" si="68"/>
        <v>25</v>
      </c>
      <c r="AZ183" s="6">
        <f t="shared" si="73"/>
        <v>1</v>
      </c>
      <c r="BA183" s="157"/>
      <c r="BB183" s="135"/>
      <c r="BC183" s="102"/>
    </row>
    <row r="184" spans="1:56" ht="20.25" thickBot="1" x14ac:dyDescent="0.3">
      <c r="A184" s="158"/>
      <c r="B184" s="159" t="s">
        <v>207</v>
      </c>
      <c r="C184" s="21"/>
      <c r="D184" s="21"/>
      <c r="E184" s="21"/>
      <c r="F184" s="21"/>
      <c r="G184" s="21">
        <f>SUM(G179:G183)</f>
        <v>0</v>
      </c>
      <c r="H184" s="21">
        <f t="shared" ref="H184:AW184" si="75">SUM(H179:H183)</f>
        <v>0</v>
      </c>
      <c r="I184" s="21">
        <f t="shared" si="75"/>
        <v>0</v>
      </c>
      <c r="J184" s="22">
        <f t="shared" si="75"/>
        <v>0</v>
      </c>
      <c r="K184" s="21">
        <f t="shared" si="75"/>
        <v>0</v>
      </c>
      <c r="L184" s="21">
        <f t="shared" si="75"/>
        <v>0</v>
      </c>
      <c r="M184" s="21">
        <f t="shared" si="75"/>
        <v>0</v>
      </c>
      <c r="N184" s="22">
        <f t="shared" si="75"/>
        <v>0</v>
      </c>
      <c r="O184" s="21">
        <f t="shared" si="75"/>
        <v>0</v>
      </c>
      <c r="P184" s="21">
        <f t="shared" si="75"/>
        <v>0</v>
      </c>
      <c r="Q184" s="21">
        <f t="shared" si="75"/>
        <v>0</v>
      </c>
      <c r="R184" s="22">
        <f t="shared" si="75"/>
        <v>0</v>
      </c>
      <c r="S184" s="21">
        <f t="shared" si="75"/>
        <v>0</v>
      </c>
      <c r="T184" s="21">
        <f t="shared" si="75"/>
        <v>0</v>
      </c>
      <c r="U184" s="21">
        <f t="shared" si="75"/>
        <v>0</v>
      </c>
      <c r="V184" s="22">
        <f t="shared" si="75"/>
        <v>0</v>
      </c>
      <c r="W184" s="21">
        <f t="shared" si="75"/>
        <v>0</v>
      </c>
      <c r="X184" s="21">
        <f t="shared" si="75"/>
        <v>0</v>
      </c>
      <c r="Y184" s="21">
        <f t="shared" si="75"/>
        <v>0</v>
      </c>
      <c r="Z184" s="22">
        <f t="shared" si="75"/>
        <v>0</v>
      </c>
      <c r="AA184" s="21">
        <f t="shared" si="75"/>
        <v>0</v>
      </c>
      <c r="AB184" s="21">
        <f t="shared" si="75"/>
        <v>0</v>
      </c>
      <c r="AC184" s="21">
        <f t="shared" si="75"/>
        <v>0</v>
      </c>
      <c r="AD184" s="22">
        <f t="shared" si="75"/>
        <v>0</v>
      </c>
      <c r="AE184" s="21">
        <f t="shared" si="75"/>
        <v>0</v>
      </c>
      <c r="AF184" s="21">
        <f t="shared" si="75"/>
        <v>20</v>
      </c>
      <c r="AG184" s="21">
        <f t="shared" si="75"/>
        <v>0</v>
      </c>
      <c r="AH184" s="22">
        <f>SUM(AH179:AH183)</f>
        <v>1</v>
      </c>
      <c r="AI184" s="21">
        <f t="shared" si="75"/>
        <v>0</v>
      </c>
      <c r="AJ184" s="21">
        <f t="shared" si="75"/>
        <v>20</v>
      </c>
      <c r="AK184" s="21">
        <f t="shared" si="75"/>
        <v>0</v>
      </c>
      <c r="AL184" s="22">
        <f t="shared" si="75"/>
        <v>1</v>
      </c>
      <c r="AM184" s="21">
        <f t="shared" si="75"/>
        <v>0</v>
      </c>
      <c r="AN184" s="21">
        <f t="shared" si="75"/>
        <v>60</v>
      </c>
      <c r="AO184" s="21">
        <f t="shared" si="75"/>
        <v>0</v>
      </c>
      <c r="AP184" s="22">
        <f t="shared" si="75"/>
        <v>3</v>
      </c>
      <c r="AQ184" s="21">
        <f t="shared" si="75"/>
        <v>0</v>
      </c>
      <c r="AR184" s="21">
        <f t="shared" si="75"/>
        <v>20</v>
      </c>
      <c r="AS184" s="21">
        <f t="shared" si="75"/>
        <v>0</v>
      </c>
      <c r="AT184" s="22">
        <f t="shared" si="75"/>
        <v>1</v>
      </c>
      <c r="AU184" s="23">
        <f t="shared" si="75"/>
        <v>120</v>
      </c>
      <c r="AV184" s="23">
        <f>SUM(AV179:AV183)</f>
        <v>150</v>
      </c>
      <c r="AW184" s="23">
        <f t="shared" si="75"/>
        <v>6</v>
      </c>
      <c r="AX184" s="16">
        <f t="shared" si="67"/>
        <v>120</v>
      </c>
      <c r="AY184" s="16">
        <f t="shared" si="68"/>
        <v>150</v>
      </c>
      <c r="AZ184" s="25">
        <f t="shared" si="73"/>
        <v>6</v>
      </c>
      <c r="BA184" s="122"/>
      <c r="BB184" s="135"/>
      <c r="BC184" s="102"/>
    </row>
    <row r="185" spans="1:56" s="163" customFormat="1" ht="20.25" thickBot="1" x14ac:dyDescent="0.3">
      <c r="A185" s="160"/>
      <c r="B185" s="161" t="s">
        <v>160</v>
      </c>
      <c r="C185" s="26"/>
      <c r="D185" s="26"/>
      <c r="E185" s="26"/>
      <c r="F185" s="26"/>
      <c r="G185" s="26">
        <f t="shared" ref="G185:AW185" si="76">SUM(G184+G177+G166)</f>
        <v>0</v>
      </c>
      <c r="H185" s="26">
        <f t="shared" si="76"/>
        <v>0</v>
      </c>
      <c r="I185" s="26">
        <f t="shared" si="76"/>
        <v>0</v>
      </c>
      <c r="J185" s="9">
        <f t="shared" si="76"/>
        <v>0</v>
      </c>
      <c r="K185" s="26">
        <f t="shared" si="76"/>
        <v>0</v>
      </c>
      <c r="L185" s="26">
        <f t="shared" si="76"/>
        <v>0</v>
      </c>
      <c r="M185" s="26">
        <f t="shared" si="76"/>
        <v>0</v>
      </c>
      <c r="N185" s="9">
        <f t="shared" si="76"/>
        <v>0</v>
      </c>
      <c r="O185" s="26">
        <f t="shared" si="76"/>
        <v>0</v>
      </c>
      <c r="P185" s="26">
        <f t="shared" si="76"/>
        <v>0</v>
      </c>
      <c r="Q185" s="26">
        <f t="shared" si="76"/>
        <v>0</v>
      </c>
      <c r="R185" s="9">
        <f t="shared" si="76"/>
        <v>0</v>
      </c>
      <c r="S185" s="26">
        <f t="shared" si="76"/>
        <v>0</v>
      </c>
      <c r="T185" s="26">
        <f t="shared" si="76"/>
        <v>0</v>
      </c>
      <c r="U185" s="26">
        <f t="shared" si="76"/>
        <v>0</v>
      </c>
      <c r="V185" s="9">
        <f t="shared" si="76"/>
        <v>0</v>
      </c>
      <c r="W185" s="26">
        <f t="shared" si="76"/>
        <v>65</v>
      </c>
      <c r="X185" s="26">
        <f t="shared" si="76"/>
        <v>30</v>
      </c>
      <c r="Y185" s="26">
        <f t="shared" si="76"/>
        <v>10</v>
      </c>
      <c r="Z185" s="9">
        <f t="shared" si="76"/>
        <v>12</v>
      </c>
      <c r="AA185" s="26">
        <f t="shared" si="76"/>
        <v>55</v>
      </c>
      <c r="AB185" s="26">
        <f t="shared" si="76"/>
        <v>75</v>
      </c>
      <c r="AC185" s="26">
        <f t="shared" si="76"/>
        <v>5</v>
      </c>
      <c r="AD185" s="9">
        <f t="shared" si="76"/>
        <v>10</v>
      </c>
      <c r="AE185" s="26">
        <f t="shared" si="76"/>
        <v>45</v>
      </c>
      <c r="AF185" s="26">
        <f t="shared" si="76"/>
        <v>140</v>
      </c>
      <c r="AG185" s="26">
        <f t="shared" si="76"/>
        <v>0</v>
      </c>
      <c r="AH185" s="9">
        <f t="shared" si="76"/>
        <v>13</v>
      </c>
      <c r="AI185" s="26">
        <f t="shared" si="76"/>
        <v>65</v>
      </c>
      <c r="AJ185" s="26">
        <f t="shared" si="76"/>
        <v>110</v>
      </c>
      <c r="AK185" s="26">
        <f t="shared" si="76"/>
        <v>0</v>
      </c>
      <c r="AL185" s="9">
        <f t="shared" si="76"/>
        <v>15</v>
      </c>
      <c r="AM185" s="26">
        <f t="shared" si="76"/>
        <v>100</v>
      </c>
      <c r="AN185" s="26">
        <f t="shared" si="76"/>
        <v>135</v>
      </c>
      <c r="AO185" s="26">
        <f t="shared" si="76"/>
        <v>5</v>
      </c>
      <c r="AP185" s="9">
        <f t="shared" si="76"/>
        <v>18</v>
      </c>
      <c r="AQ185" s="26">
        <f t="shared" si="76"/>
        <v>60</v>
      </c>
      <c r="AR185" s="26">
        <f t="shared" si="76"/>
        <v>155</v>
      </c>
      <c r="AS185" s="26">
        <f t="shared" si="76"/>
        <v>0</v>
      </c>
      <c r="AT185" s="9">
        <f t="shared" si="76"/>
        <v>18</v>
      </c>
      <c r="AU185" s="27">
        <f t="shared" si="76"/>
        <v>1055</v>
      </c>
      <c r="AV185" s="27">
        <f t="shared" si="76"/>
        <v>2150</v>
      </c>
      <c r="AW185" s="49">
        <f t="shared" si="76"/>
        <v>86</v>
      </c>
      <c r="AX185" s="30">
        <f t="shared" si="67"/>
        <v>1055</v>
      </c>
      <c r="AY185" s="30">
        <f t="shared" si="68"/>
        <v>2150</v>
      </c>
      <c r="AZ185" s="29">
        <f t="shared" si="73"/>
        <v>86</v>
      </c>
      <c r="BA185" s="132"/>
      <c r="BB185" s="76"/>
      <c r="BC185" s="102"/>
      <c r="BD185" s="162"/>
    </row>
    <row r="186" spans="1:56" ht="20.25" thickBot="1" x14ac:dyDescent="0.3">
      <c r="A186" s="334" t="s">
        <v>161</v>
      </c>
      <c r="B186" s="335"/>
      <c r="C186" s="335"/>
      <c r="D186" s="335"/>
      <c r="E186" s="335"/>
      <c r="F186" s="335"/>
      <c r="G186" s="335"/>
      <c r="H186" s="335"/>
      <c r="I186" s="335"/>
      <c r="J186" s="335"/>
      <c r="K186" s="335"/>
      <c r="L186" s="335"/>
      <c r="M186" s="335"/>
      <c r="N186" s="335"/>
      <c r="O186" s="335"/>
      <c r="P186" s="335"/>
      <c r="Q186" s="335"/>
      <c r="R186" s="335"/>
      <c r="S186" s="335"/>
      <c r="T186" s="335"/>
      <c r="U186" s="335"/>
      <c r="V186" s="335"/>
      <c r="W186" s="335"/>
      <c r="X186" s="335"/>
      <c r="Y186" s="335"/>
      <c r="Z186" s="335"/>
      <c r="AA186" s="335"/>
      <c r="AB186" s="335"/>
      <c r="AC186" s="335"/>
      <c r="AD186" s="335"/>
      <c r="AE186" s="335"/>
      <c r="AF186" s="335"/>
      <c r="AG186" s="335"/>
      <c r="AH186" s="335"/>
      <c r="AI186" s="335"/>
      <c r="AJ186" s="335"/>
      <c r="AK186" s="335"/>
      <c r="AL186" s="335"/>
      <c r="AM186" s="335"/>
      <c r="AN186" s="335"/>
      <c r="AO186" s="335"/>
      <c r="AP186" s="335"/>
      <c r="AQ186" s="335"/>
      <c r="AR186" s="335"/>
      <c r="AS186" s="335"/>
      <c r="AT186" s="335"/>
      <c r="AU186" s="335"/>
      <c r="AV186" s="335"/>
      <c r="AW186" s="336"/>
      <c r="AX186" s="113"/>
      <c r="AY186" s="113"/>
      <c r="AZ186" s="6"/>
      <c r="BA186" s="114"/>
      <c r="BB186" s="135"/>
      <c r="BC186" s="102"/>
    </row>
    <row r="187" spans="1:56" ht="31.5" x14ac:dyDescent="0.25">
      <c r="A187" s="115" t="s">
        <v>369</v>
      </c>
      <c r="B187" s="219" t="s">
        <v>162</v>
      </c>
      <c r="C187" s="206" t="s">
        <v>314</v>
      </c>
      <c r="D187" s="118"/>
      <c r="E187" s="118">
        <v>1</v>
      </c>
      <c r="F187" s="118"/>
      <c r="G187" s="119"/>
      <c r="H187" s="119">
        <v>15</v>
      </c>
      <c r="I187" s="119"/>
      <c r="J187" s="120">
        <v>1</v>
      </c>
      <c r="K187" s="121"/>
      <c r="L187" s="121"/>
      <c r="M187" s="121"/>
      <c r="N187" s="120"/>
      <c r="O187" s="119"/>
      <c r="P187" s="119"/>
      <c r="Q187" s="119"/>
      <c r="R187" s="120"/>
      <c r="S187" s="121"/>
      <c r="T187" s="121"/>
      <c r="U187" s="121"/>
      <c r="V187" s="120"/>
      <c r="W187" s="119"/>
      <c r="X187" s="119"/>
      <c r="Y187" s="119"/>
      <c r="Z187" s="120"/>
      <c r="AA187" s="121"/>
      <c r="AB187" s="121"/>
      <c r="AC187" s="121"/>
      <c r="AD187" s="120"/>
      <c r="AE187" s="119"/>
      <c r="AF187" s="119"/>
      <c r="AG187" s="119"/>
      <c r="AH187" s="120"/>
      <c r="AI187" s="121"/>
      <c r="AJ187" s="121"/>
      <c r="AK187" s="121"/>
      <c r="AL187" s="120"/>
      <c r="AM187" s="119"/>
      <c r="AN187" s="119"/>
      <c r="AO187" s="119"/>
      <c r="AP187" s="120"/>
      <c r="AQ187" s="121"/>
      <c r="AR187" s="121"/>
      <c r="AS187" s="121"/>
      <c r="AT187" s="120"/>
      <c r="AU187" s="5">
        <f>SUM(G187:AT187)-AW187</f>
        <v>15</v>
      </c>
      <c r="AV187" s="5">
        <f>25*AW187</f>
        <v>25</v>
      </c>
      <c r="AW187" s="50">
        <f>SUM(J187+N187+R187+V187+Z187+AD187+AH187+AL187+AP187)+AT187</f>
        <v>1</v>
      </c>
      <c r="AX187" s="32">
        <f>SUM(G187:AT187)-AW187</f>
        <v>15</v>
      </c>
      <c r="AY187" s="32">
        <f>25*AZ187</f>
        <v>25</v>
      </c>
      <c r="AZ187" s="6">
        <f t="shared" si="73"/>
        <v>1</v>
      </c>
      <c r="BA187" s="157"/>
      <c r="BB187" s="135"/>
      <c r="BC187" s="102"/>
    </row>
    <row r="188" spans="1:56" ht="31.5" x14ac:dyDescent="0.25">
      <c r="A188" s="123" t="s">
        <v>370</v>
      </c>
      <c r="B188" s="129" t="s">
        <v>163</v>
      </c>
      <c r="C188" s="126" t="s">
        <v>315</v>
      </c>
      <c r="D188" s="126"/>
      <c r="E188" s="126">
        <v>1</v>
      </c>
      <c r="F188" s="126"/>
      <c r="G188" s="127"/>
      <c r="H188" s="127">
        <v>30</v>
      </c>
      <c r="I188" s="127"/>
      <c r="J188" s="18">
        <v>2</v>
      </c>
      <c r="K188" s="128"/>
      <c r="L188" s="128"/>
      <c r="M188" s="128"/>
      <c r="N188" s="18"/>
      <c r="O188" s="127"/>
      <c r="P188" s="127"/>
      <c r="Q188" s="127"/>
      <c r="R188" s="18"/>
      <c r="S188" s="128"/>
      <c r="T188" s="128"/>
      <c r="U188" s="128"/>
      <c r="V188" s="18"/>
      <c r="W188" s="127"/>
      <c r="X188" s="127"/>
      <c r="Y188" s="127"/>
      <c r="Z188" s="18"/>
      <c r="AA188" s="128"/>
      <c r="AB188" s="128"/>
      <c r="AC188" s="128"/>
      <c r="AD188" s="18"/>
      <c r="AE188" s="127"/>
      <c r="AF188" s="127"/>
      <c r="AG188" s="127"/>
      <c r="AH188" s="18"/>
      <c r="AI188" s="128"/>
      <c r="AJ188" s="128"/>
      <c r="AK188" s="128"/>
      <c r="AL188" s="18"/>
      <c r="AM188" s="127"/>
      <c r="AN188" s="127"/>
      <c r="AO188" s="127"/>
      <c r="AP188" s="18"/>
      <c r="AQ188" s="128"/>
      <c r="AR188" s="128"/>
      <c r="AS188" s="128"/>
      <c r="AT188" s="18"/>
      <c r="AU188" s="5">
        <f>SUM(G188:AT188)-AW188</f>
        <v>30</v>
      </c>
      <c r="AV188" s="5">
        <f>25*AW188</f>
        <v>50</v>
      </c>
      <c r="AW188" s="31">
        <f>SUM(J188+N188+R188+V188+Z188+AD188+AH188+AL188+AP188)+AT188</f>
        <v>2</v>
      </c>
      <c r="AX188" s="32">
        <f t="shared" ref="AX188:AX197" si="77">SUM(G188:AT188)-AW188</f>
        <v>30</v>
      </c>
      <c r="AY188" s="32">
        <f>25*AZ188</f>
        <v>50</v>
      </c>
      <c r="AZ188" s="6">
        <f t="shared" si="73"/>
        <v>2</v>
      </c>
      <c r="BA188" s="157"/>
      <c r="BB188" s="135"/>
      <c r="BC188" s="102"/>
    </row>
    <row r="189" spans="1:56" ht="31.5" x14ac:dyDescent="0.25">
      <c r="A189" s="220" t="s">
        <v>371</v>
      </c>
      <c r="B189" s="221" t="s">
        <v>164</v>
      </c>
      <c r="C189" s="126" t="s">
        <v>316</v>
      </c>
      <c r="D189" s="109"/>
      <c r="E189" s="109">
        <v>1</v>
      </c>
      <c r="F189" s="109"/>
      <c r="G189" s="110"/>
      <c r="H189" s="110">
        <v>15</v>
      </c>
      <c r="I189" s="110"/>
      <c r="J189" s="22">
        <v>1</v>
      </c>
      <c r="K189" s="111"/>
      <c r="L189" s="111"/>
      <c r="M189" s="111"/>
      <c r="N189" s="22"/>
      <c r="O189" s="110"/>
      <c r="P189" s="110"/>
      <c r="Q189" s="110"/>
      <c r="R189" s="22"/>
      <c r="S189" s="111"/>
      <c r="T189" s="111"/>
      <c r="U189" s="111"/>
      <c r="V189" s="22"/>
      <c r="W189" s="110"/>
      <c r="X189" s="110"/>
      <c r="Y189" s="110"/>
      <c r="Z189" s="22"/>
      <c r="AA189" s="111"/>
      <c r="AB189" s="111"/>
      <c r="AC189" s="111"/>
      <c r="AD189" s="22"/>
      <c r="AE189" s="110"/>
      <c r="AF189" s="110"/>
      <c r="AG189" s="110"/>
      <c r="AH189" s="22"/>
      <c r="AI189" s="111"/>
      <c r="AJ189" s="111"/>
      <c r="AK189" s="111"/>
      <c r="AL189" s="22"/>
      <c r="AM189" s="110"/>
      <c r="AN189" s="110"/>
      <c r="AO189" s="110"/>
      <c r="AP189" s="22"/>
      <c r="AQ189" s="111"/>
      <c r="AR189" s="111"/>
      <c r="AS189" s="111"/>
      <c r="AT189" s="22"/>
      <c r="AU189" s="5">
        <f>SUM(G189:AT189)-AW189</f>
        <v>15</v>
      </c>
      <c r="AV189" s="5">
        <f>25*AW189</f>
        <v>25</v>
      </c>
      <c r="AW189" s="51">
        <v>1</v>
      </c>
      <c r="AX189" s="32">
        <f t="shared" si="77"/>
        <v>15</v>
      </c>
      <c r="AY189" s="32">
        <f>25*AZ189</f>
        <v>25</v>
      </c>
      <c r="AZ189" s="6">
        <f t="shared" si="73"/>
        <v>1</v>
      </c>
      <c r="BA189" s="157"/>
      <c r="BB189" s="135"/>
      <c r="BC189" s="102"/>
    </row>
    <row r="190" spans="1:56" ht="32.25" thickBot="1" x14ac:dyDescent="0.3">
      <c r="A190" s="220" t="s">
        <v>372</v>
      </c>
      <c r="B190" s="221" t="s">
        <v>181</v>
      </c>
      <c r="C190" s="109" t="s">
        <v>317</v>
      </c>
      <c r="D190" s="109"/>
      <c r="E190" s="109">
        <v>1</v>
      </c>
      <c r="F190" s="109"/>
      <c r="G190" s="110"/>
      <c r="H190" s="110">
        <v>30</v>
      </c>
      <c r="I190" s="110"/>
      <c r="J190" s="22">
        <v>2</v>
      </c>
      <c r="K190" s="111"/>
      <c r="L190" s="111"/>
      <c r="M190" s="111"/>
      <c r="N190" s="22"/>
      <c r="O190" s="110"/>
      <c r="P190" s="110"/>
      <c r="Q190" s="110"/>
      <c r="R190" s="22"/>
      <c r="S190" s="111"/>
      <c r="T190" s="111"/>
      <c r="U190" s="111"/>
      <c r="V190" s="22"/>
      <c r="W190" s="110"/>
      <c r="X190" s="110"/>
      <c r="Y190" s="110"/>
      <c r="Z190" s="22"/>
      <c r="AA190" s="111"/>
      <c r="AB190" s="111"/>
      <c r="AC190" s="111"/>
      <c r="AD190" s="22"/>
      <c r="AE190" s="110"/>
      <c r="AF190" s="110"/>
      <c r="AG190" s="110"/>
      <c r="AH190" s="22"/>
      <c r="AI190" s="111"/>
      <c r="AJ190" s="111"/>
      <c r="AK190" s="111"/>
      <c r="AL190" s="22"/>
      <c r="AM190" s="110"/>
      <c r="AN190" s="110"/>
      <c r="AO190" s="110"/>
      <c r="AP190" s="22"/>
      <c r="AQ190" s="111"/>
      <c r="AR190" s="111"/>
      <c r="AS190" s="111"/>
      <c r="AT190" s="22"/>
      <c r="AU190" s="5">
        <f>SUM(G190:AT190)-AW190</f>
        <v>30</v>
      </c>
      <c r="AV190" s="5">
        <f>25*AW190</f>
        <v>50</v>
      </c>
      <c r="AW190" s="52">
        <f>SUM(J190+N190+R190+V190+Z190+AD190+AH190+AL190+AP190)+AT190</f>
        <v>2</v>
      </c>
      <c r="AX190" s="32">
        <f t="shared" si="77"/>
        <v>30</v>
      </c>
      <c r="AY190" s="32">
        <f>25*AZ190</f>
        <v>50</v>
      </c>
      <c r="AZ190" s="6">
        <f t="shared" si="73"/>
        <v>2</v>
      </c>
      <c r="BA190" s="157"/>
      <c r="BB190" s="135"/>
      <c r="BC190" s="102"/>
    </row>
    <row r="191" spans="1:56" s="163" customFormat="1" ht="45.75" thickBot="1" x14ac:dyDescent="0.3">
      <c r="A191" s="160"/>
      <c r="B191" s="161" t="s">
        <v>209</v>
      </c>
      <c r="C191" s="222"/>
      <c r="D191" s="26"/>
      <c r="E191" s="26"/>
      <c r="F191" s="26"/>
      <c r="G191" s="26">
        <f>SUM(G187:G190)</f>
        <v>0</v>
      </c>
      <c r="H191" s="26">
        <f t="shared" ref="H191:AW191" si="78">SUM(H187:H190)</f>
        <v>90</v>
      </c>
      <c r="I191" s="26">
        <f t="shared" si="78"/>
        <v>0</v>
      </c>
      <c r="J191" s="9">
        <f t="shared" si="78"/>
        <v>6</v>
      </c>
      <c r="K191" s="26">
        <f t="shared" si="78"/>
        <v>0</v>
      </c>
      <c r="L191" s="26">
        <f t="shared" si="78"/>
        <v>0</v>
      </c>
      <c r="M191" s="26">
        <f t="shared" si="78"/>
        <v>0</v>
      </c>
      <c r="N191" s="9">
        <f t="shared" si="78"/>
        <v>0</v>
      </c>
      <c r="O191" s="26">
        <f t="shared" si="78"/>
        <v>0</v>
      </c>
      <c r="P191" s="26">
        <f t="shared" si="78"/>
        <v>0</v>
      </c>
      <c r="Q191" s="26">
        <f t="shared" si="78"/>
        <v>0</v>
      </c>
      <c r="R191" s="9">
        <f t="shared" si="78"/>
        <v>0</v>
      </c>
      <c r="S191" s="26">
        <f t="shared" si="78"/>
        <v>0</v>
      </c>
      <c r="T191" s="26">
        <f t="shared" si="78"/>
        <v>0</v>
      </c>
      <c r="U191" s="26">
        <f t="shared" si="78"/>
        <v>0</v>
      </c>
      <c r="V191" s="9">
        <f t="shared" si="78"/>
        <v>0</v>
      </c>
      <c r="W191" s="26">
        <f t="shared" si="78"/>
        <v>0</v>
      </c>
      <c r="X191" s="26">
        <f t="shared" si="78"/>
        <v>0</v>
      </c>
      <c r="Y191" s="26">
        <f t="shared" si="78"/>
        <v>0</v>
      </c>
      <c r="Z191" s="9">
        <f t="shared" si="78"/>
        <v>0</v>
      </c>
      <c r="AA191" s="26">
        <f t="shared" si="78"/>
        <v>0</v>
      </c>
      <c r="AB191" s="26">
        <f t="shared" si="78"/>
        <v>0</v>
      </c>
      <c r="AC191" s="26">
        <f t="shared" si="78"/>
        <v>0</v>
      </c>
      <c r="AD191" s="9">
        <f t="shared" si="78"/>
        <v>0</v>
      </c>
      <c r="AE191" s="26">
        <f t="shared" si="78"/>
        <v>0</v>
      </c>
      <c r="AF191" s="26">
        <f t="shared" si="78"/>
        <v>0</v>
      </c>
      <c r="AG191" s="26">
        <f t="shared" si="78"/>
        <v>0</v>
      </c>
      <c r="AH191" s="9">
        <f t="shared" si="78"/>
        <v>0</v>
      </c>
      <c r="AI191" s="26">
        <f t="shared" si="78"/>
        <v>0</v>
      </c>
      <c r="AJ191" s="26">
        <f t="shared" si="78"/>
        <v>0</v>
      </c>
      <c r="AK191" s="26">
        <f t="shared" si="78"/>
        <v>0</v>
      </c>
      <c r="AL191" s="9">
        <f t="shared" si="78"/>
        <v>0</v>
      </c>
      <c r="AM191" s="26">
        <f t="shared" si="78"/>
        <v>0</v>
      </c>
      <c r="AN191" s="26">
        <f t="shared" si="78"/>
        <v>0</v>
      </c>
      <c r="AO191" s="26">
        <f t="shared" si="78"/>
        <v>0</v>
      </c>
      <c r="AP191" s="9">
        <f t="shared" si="78"/>
        <v>0</v>
      </c>
      <c r="AQ191" s="26">
        <f t="shared" si="78"/>
        <v>0</v>
      </c>
      <c r="AR191" s="26">
        <f t="shared" si="78"/>
        <v>0</v>
      </c>
      <c r="AS191" s="26">
        <f t="shared" si="78"/>
        <v>0</v>
      </c>
      <c r="AT191" s="9">
        <f t="shared" si="78"/>
        <v>0</v>
      </c>
      <c r="AU191" s="27">
        <f t="shared" si="78"/>
        <v>90</v>
      </c>
      <c r="AV191" s="27">
        <f>SUM(AV187:AV190)</f>
        <v>150</v>
      </c>
      <c r="AW191" s="53">
        <f t="shared" si="78"/>
        <v>6</v>
      </c>
      <c r="AX191" s="30">
        <f t="shared" si="77"/>
        <v>90</v>
      </c>
      <c r="AY191" s="30">
        <f>25*AZ191</f>
        <v>150</v>
      </c>
      <c r="AZ191" s="29">
        <f t="shared" si="73"/>
        <v>6</v>
      </c>
      <c r="BA191" s="132"/>
      <c r="BB191" s="76"/>
      <c r="BC191" s="102"/>
      <c r="BD191" s="162"/>
    </row>
    <row r="192" spans="1:56" ht="20.25" thickBot="1" x14ac:dyDescent="0.3">
      <c r="A192" s="323" t="s">
        <v>165</v>
      </c>
      <c r="B192" s="324"/>
      <c r="C192" s="324"/>
      <c r="D192" s="324"/>
      <c r="E192" s="324"/>
      <c r="F192" s="324"/>
      <c r="G192" s="324"/>
      <c r="H192" s="324"/>
      <c r="I192" s="324"/>
      <c r="J192" s="324"/>
      <c r="K192" s="324"/>
      <c r="L192" s="324"/>
      <c r="M192" s="324"/>
      <c r="N192" s="324"/>
      <c r="O192" s="324"/>
      <c r="P192" s="324"/>
      <c r="Q192" s="324"/>
      <c r="R192" s="324"/>
      <c r="S192" s="324"/>
      <c r="T192" s="324"/>
      <c r="U192" s="324"/>
      <c r="V192" s="324"/>
      <c r="W192" s="324"/>
      <c r="X192" s="324"/>
      <c r="Y192" s="324"/>
      <c r="Z192" s="324"/>
      <c r="AA192" s="324"/>
      <c r="AB192" s="324"/>
      <c r="AC192" s="324"/>
      <c r="AD192" s="324"/>
      <c r="AE192" s="324"/>
      <c r="AF192" s="324"/>
      <c r="AG192" s="324"/>
      <c r="AH192" s="324"/>
      <c r="AI192" s="324"/>
      <c r="AJ192" s="324"/>
      <c r="AK192" s="324"/>
      <c r="AL192" s="324"/>
      <c r="AM192" s="324"/>
      <c r="AN192" s="324"/>
      <c r="AO192" s="324"/>
      <c r="AP192" s="324"/>
      <c r="AQ192" s="324"/>
      <c r="AR192" s="324"/>
      <c r="AS192" s="324"/>
      <c r="AT192" s="324"/>
      <c r="AU192" s="324"/>
      <c r="AV192" s="324"/>
      <c r="AW192" s="325"/>
      <c r="AX192" s="32"/>
      <c r="AY192" s="223"/>
      <c r="AZ192" s="6"/>
      <c r="BA192" s="224"/>
      <c r="BB192" s="135"/>
      <c r="BC192" s="102"/>
    </row>
    <row r="193" spans="1:56" ht="31.5" x14ac:dyDescent="0.25">
      <c r="A193" s="115" t="s">
        <v>32</v>
      </c>
      <c r="B193" s="219" t="s">
        <v>166</v>
      </c>
      <c r="C193" s="118" t="s">
        <v>318</v>
      </c>
      <c r="D193" s="118">
        <v>6</v>
      </c>
      <c r="E193" s="118">
        <v>6</v>
      </c>
      <c r="F193" s="118"/>
      <c r="G193" s="119"/>
      <c r="H193" s="119"/>
      <c r="I193" s="119"/>
      <c r="J193" s="120"/>
      <c r="K193" s="121"/>
      <c r="L193" s="121"/>
      <c r="M193" s="121"/>
      <c r="N193" s="120"/>
      <c r="O193" s="119"/>
      <c r="P193" s="119"/>
      <c r="Q193" s="119"/>
      <c r="R193" s="120"/>
      <c r="S193" s="121"/>
      <c r="T193" s="121"/>
      <c r="U193" s="121"/>
      <c r="V193" s="120"/>
      <c r="W193" s="119"/>
      <c r="X193" s="119"/>
      <c r="Y193" s="119"/>
      <c r="Z193" s="120"/>
      <c r="AA193" s="121">
        <v>15</v>
      </c>
      <c r="AB193" s="121">
        <v>15</v>
      </c>
      <c r="AC193" s="121"/>
      <c r="AD193" s="120">
        <v>2</v>
      </c>
      <c r="AE193" s="119"/>
      <c r="AF193" s="119"/>
      <c r="AG193" s="119"/>
      <c r="AH193" s="120"/>
      <c r="AI193" s="121"/>
      <c r="AJ193" s="121"/>
      <c r="AK193" s="121"/>
      <c r="AL193" s="120"/>
      <c r="AM193" s="119"/>
      <c r="AN193" s="119"/>
      <c r="AO193" s="119"/>
      <c r="AP193" s="120"/>
      <c r="AQ193" s="121"/>
      <c r="AR193" s="121"/>
      <c r="AS193" s="121"/>
      <c r="AT193" s="120"/>
      <c r="AU193" s="5">
        <f>SUM(G193:AT193)-AW193</f>
        <v>30</v>
      </c>
      <c r="AV193" s="5">
        <f>25*AW193</f>
        <v>50</v>
      </c>
      <c r="AW193" s="50">
        <f>SUM(J193+N193+R193+V193+Z193+AD193+AH193+AL193+AP193)+AT193</f>
        <v>2</v>
      </c>
      <c r="AX193" s="32">
        <f t="shared" si="77"/>
        <v>30</v>
      </c>
      <c r="AY193" s="32">
        <f>25*AZ193</f>
        <v>50</v>
      </c>
      <c r="AZ193" s="6">
        <f t="shared" si="73"/>
        <v>2</v>
      </c>
      <c r="BA193" s="157"/>
      <c r="BB193" s="135"/>
      <c r="BC193" s="102"/>
    </row>
    <row r="194" spans="1:56" ht="31.5" x14ac:dyDescent="0.25">
      <c r="A194" s="123" t="s">
        <v>34</v>
      </c>
      <c r="B194" s="129" t="s">
        <v>167</v>
      </c>
      <c r="C194" s="126" t="s">
        <v>397</v>
      </c>
      <c r="D194" s="126">
        <v>6</v>
      </c>
      <c r="E194" s="126">
        <v>6</v>
      </c>
      <c r="F194" s="126"/>
      <c r="G194" s="127"/>
      <c r="H194" s="127"/>
      <c r="I194" s="127"/>
      <c r="J194" s="18"/>
      <c r="K194" s="128"/>
      <c r="L194" s="128"/>
      <c r="M194" s="128"/>
      <c r="N194" s="18"/>
      <c r="O194" s="127"/>
      <c r="P194" s="127"/>
      <c r="Q194" s="127"/>
      <c r="R194" s="18"/>
      <c r="S194" s="128"/>
      <c r="T194" s="128"/>
      <c r="U194" s="128"/>
      <c r="V194" s="18"/>
      <c r="W194" s="127"/>
      <c r="X194" s="127"/>
      <c r="Y194" s="127"/>
      <c r="Z194" s="18"/>
      <c r="AA194" s="128">
        <v>15</v>
      </c>
      <c r="AB194" s="316">
        <v>15</v>
      </c>
      <c r="AC194" s="128"/>
      <c r="AD194" s="18">
        <v>2</v>
      </c>
      <c r="AE194" s="127"/>
      <c r="AF194" s="127"/>
      <c r="AG194" s="127"/>
      <c r="AH194" s="18"/>
      <c r="AI194" s="128"/>
      <c r="AJ194" s="128"/>
      <c r="AK194" s="128"/>
      <c r="AL194" s="18"/>
      <c r="AM194" s="127"/>
      <c r="AN194" s="127"/>
      <c r="AO194" s="127"/>
      <c r="AP194" s="18"/>
      <c r="AQ194" s="128"/>
      <c r="AR194" s="128"/>
      <c r="AS194" s="128"/>
      <c r="AT194" s="18"/>
      <c r="AU194" s="5">
        <f>SUM(G194:AT194)-AW194</f>
        <v>30</v>
      </c>
      <c r="AV194" s="5">
        <f>25*AW194</f>
        <v>50</v>
      </c>
      <c r="AW194" s="31">
        <f>SUM(J194+N194+R194+V194+Z194+AD194+AH194+AL194+AP194)+AT194</f>
        <v>2</v>
      </c>
      <c r="AX194" s="32">
        <f t="shared" si="77"/>
        <v>30</v>
      </c>
      <c r="AY194" s="32">
        <f>25*AZ194</f>
        <v>50</v>
      </c>
      <c r="AZ194" s="6">
        <f t="shared" si="73"/>
        <v>2</v>
      </c>
      <c r="BA194" s="157"/>
      <c r="BC194" s="102"/>
      <c r="BD194" s="147"/>
    </row>
    <row r="195" spans="1:56" ht="31.5" x14ac:dyDescent="0.25">
      <c r="A195" s="123" t="s">
        <v>35</v>
      </c>
      <c r="B195" s="129" t="s">
        <v>168</v>
      </c>
      <c r="C195" s="126" t="s">
        <v>398</v>
      </c>
      <c r="D195" s="225"/>
      <c r="E195" s="126">
        <v>7</v>
      </c>
      <c r="F195" s="126"/>
      <c r="G195" s="127"/>
      <c r="H195" s="127"/>
      <c r="I195" s="127"/>
      <c r="J195" s="18"/>
      <c r="K195" s="128"/>
      <c r="L195" s="128"/>
      <c r="M195" s="128"/>
      <c r="N195" s="18"/>
      <c r="O195" s="127"/>
      <c r="P195" s="127"/>
      <c r="Q195" s="127"/>
      <c r="R195" s="18"/>
      <c r="S195" s="128"/>
      <c r="T195" s="128"/>
      <c r="U195" s="128"/>
      <c r="V195" s="18"/>
      <c r="W195" s="127"/>
      <c r="X195" s="127"/>
      <c r="Y195" s="127"/>
      <c r="Z195" s="18"/>
      <c r="AA195" s="128"/>
      <c r="AB195" s="181"/>
      <c r="AC195" s="128"/>
      <c r="AD195" s="180"/>
      <c r="AE195" s="127"/>
      <c r="AF195" s="127">
        <v>30</v>
      </c>
      <c r="AG195" s="127"/>
      <c r="AH195" s="18">
        <v>2</v>
      </c>
      <c r="AI195" s="128"/>
      <c r="AJ195" s="128"/>
      <c r="AK195" s="128"/>
      <c r="AL195" s="18"/>
      <c r="AM195" s="127"/>
      <c r="AN195" s="127"/>
      <c r="AO195" s="127"/>
      <c r="AP195" s="18"/>
      <c r="AQ195" s="128"/>
      <c r="AR195" s="128"/>
      <c r="AS195" s="128"/>
      <c r="AT195" s="18"/>
      <c r="AU195" s="5">
        <f>SUM(G195:AT195)-AW195</f>
        <v>30</v>
      </c>
      <c r="AV195" s="5">
        <f>25*AW195</f>
        <v>50</v>
      </c>
      <c r="AW195" s="31">
        <f>SUM(J195+N195+R195+V195+Z195+AD195+AH195+AL195+AP195)+AT195</f>
        <v>2</v>
      </c>
      <c r="AX195" s="32">
        <f t="shared" si="77"/>
        <v>30</v>
      </c>
      <c r="AY195" s="32">
        <f>25*AZ195</f>
        <v>50</v>
      </c>
      <c r="AZ195" s="6">
        <f t="shared" si="73"/>
        <v>2</v>
      </c>
      <c r="BA195" s="157"/>
      <c r="BC195" s="102"/>
      <c r="BD195" s="147"/>
    </row>
    <row r="196" spans="1:56" ht="32.25" thickBot="1" x14ac:dyDescent="0.3">
      <c r="A196" s="123" t="s">
        <v>36</v>
      </c>
      <c r="B196" s="207" t="s">
        <v>169</v>
      </c>
      <c r="C196" s="126" t="s">
        <v>399</v>
      </c>
      <c r="D196" s="126"/>
      <c r="E196" s="126" t="s">
        <v>170</v>
      </c>
      <c r="F196" s="126"/>
      <c r="G196" s="127"/>
      <c r="H196" s="127"/>
      <c r="I196" s="127"/>
      <c r="J196" s="18"/>
      <c r="K196" s="128"/>
      <c r="L196" s="128"/>
      <c r="M196" s="128"/>
      <c r="N196" s="18"/>
      <c r="O196" s="127"/>
      <c r="P196" s="127"/>
      <c r="Q196" s="127"/>
      <c r="R196" s="18"/>
      <c r="S196" s="128"/>
      <c r="T196" s="128"/>
      <c r="U196" s="128"/>
      <c r="V196" s="18"/>
      <c r="W196" s="127"/>
      <c r="X196" s="127"/>
      <c r="Y196" s="127"/>
      <c r="Z196" s="18"/>
      <c r="AA196" s="128"/>
      <c r="AB196" s="128"/>
      <c r="AC196" s="128"/>
      <c r="AD196" s="18"/>
      <c r="AE196" s="127"/>
      <c r="AF196" s="127">
        <v>15</v>
      </c>
      <c r="AG196" s="127"/>
      <c r="AH196" s="18">
        <v>1</v>
      </c>
      <c r="AI196" s="128"/>
      <c r="AJ196" s="128">
        <v>15</v>
      </c>
      <c r="AK196" s="128"/>
      <c r="AL196" s="18">
        <v>1</v>
      </c>
      <c r="AM196" s="127"/>
      <c r="AN196" s="127">
        <v>30</v>
      </c>
      <c r="AO196" s="127"/>
      <c r="AP196" s="18">
        <v>2</v>
      </c>
      <c r="AQ196" s="128"/>
      <c r="AR196" s="128">
        <v>30</v>
      </c>
      <c r="AS196" s="128"/>
      <c r="AT196" s="18">
        <v>3</v>
      </c>
      <c r="AU196" s="5">
        <f>SUM(G196:AT196)-AW196</f>
        <v>90</v>
      </c>
      <c r="AV196" s="5">
        <f>25*AW196</f>
        <v>175</v>
      </c>
      <c r="AW196" s="31">
        <f>SUM(J196+N196+R196+V196+Z196+AD196+AH196+AL196+AP196)+AT196</f>
        <v>7</v>
      </c>
      <c r="AX196" s="32">
        <f t="shared" si="77"/>
        <v>90</v>
      </c>
      <c r="AY196" s="32">
        <f>25*AZ196</f>
        <v>175</v>
      </c>
      <c r="AZ196" s="6">
        <f t="shared" si="73"/>
        <v>7</v>
      </c>
      <c r="BA196" s="157"/>
      <c r="BB196" s="195"/>
      <c r="BC196" s="102"/>
    </row>
    <row r="197" spans="1:56" s="163" customFormat="1" ht="20.25" thickBot="1" x14ac:dyDescent="0.3">
      <c r="A197" s="226"/>
      <c r="B197" s="227" t="s">
        <v>208</v>
      </c>
      <c r="C197" s="60"/>
      <c r="D197" s="60"/>
      <c r="E197" s="60"/>
      <c r="F197" s="60"/>
      <c r="G197" s="60">
        <f t="shared" ref="G197:AW197" si="79">SUM(G193:G196)</f>
        <v>0</v>
      </c>
      <c r="H197" s="60">
        <f t="shared" si="79"/>
        <v>0</v>
      </c>
      <c r="I197" s="60">
        <f t="shared" si="79"/>
        <v>0</v>
      </c>
      <c r="J197" s="61">
        <f t="shared" si="79"/>
        <v>0</v>
      </c>
      <c r="K197" s="60">
        <f t="shared" si="79"/>
        <v>0</v>
      </c>
      <c r="L197" s="60">
        <f t="shared" si="79"/>
        <v>0</v>
      </c>
      <c r="M197" s="60">
        <f t="shared" si="79"/>
        <v>0</v>
      </c>
      <c r="N197" s="61">
        <f t="shared" si="79"/>
        <v>0</v>
      </c>
      <c r="O197" s="60">
        <f t="shared" si="79"/>
        <v>0</v>
      </c>
      <c r="P197" s="60">
        <f t="shared" si="79"/>
        <v>0</v>
      </c>
      <c r="Q197" s="60">
        <f t="shared" si="79"/>
        <v>0</v>
      </c>
      <c r="R197" s="61">
        <f t="shared" si="79"/>
        <v>0</v>
      </c>
      <c r="S197" s="60">
        <f t="shared" si="79"/>
        <v>0</v>
      </c>
      <c r="T197" s="60">
        <f t="shared" si="79"/>
        <v>0</v>
      </c>
      <c r="U197" s="60">
        <f t="shared" si="79"/>
        <v>0</v>
      </c>
      <c r="V197" s="61">
        <f t="shared" si="79"/>
        <v>0</v>
      </c>
      <c r="W197" s="60">
        <f t="shared" si="79"/>
        <v>0</v>
      </c>
      <c r="X197" s="60">
        <f t="shared" si="79"/>
        <v>0</v>
      </c>
      <c r="Y197" s="60">
        <f t="shared" si="79"/>
        <v>0</v>
      </c>
      <c r="Z197" s="61">
        <f t="shared" si="79"/>
        <v>0</v>
      </c>
      <c r="AA197" s="60">
        <f t="shared" si="79"/>
        <v>30</v>
      </c>
      <c r="AB197" s="60">
        <f t="shared" si="79"/>
        <v>30</v>
      </c>
      <c r="AC197" s="60">
        <f t="shared" si="79"/>
        <v>0</v>
      </c>
      <c r="AD197" s="61">
        <f t="shared" si="79"/>
        <v>4</v>
      </c>
      <c r="AE197" s="60">
        <f t="shared" si="79"/>
        <v>0</v>
      </c>
      <c r="AF197" s="60">
        <f t="shared" si="79"/>
        <v>45</v>
      </c>
      <c r="AG197" s="60">
        <f t="shared" si="79"/>
        <v>0</v>
      </c>
      <c r="AH197" s="61">
        <f t="shared" si="79"/>
        <v>3</v>
      </c>
      <c r="AI197" s="60">
        <f t="shared" si="79"/>
        <v>0</v>
      </c>
      <c r="AJ197" s="60">
        <f t="shared" si="79"/>
        <v>15</v>
      </c>
      <c r="AK197" s="60">
        <f t="shared" si="79"/>
        <v>0</v>
      </c>
      <c r="AL197" s="61">
        <f t="shared" si="79"/>
        <v>1</v>
      </c>
      <c r="AM197" s="60">
        <f t="shared" si="79"/>
        <v>0</v>
      </c>
      <c r="AN197" s="60">
        <f t="shared" si="79"/>
        <v>30</v>
      </c>
      <c r="AO197" s="60">
        <f t="shared" si="79"/>
        <v>0</v>
      </c>
      <c r="AP197" s="61">
        <f t="shared" si="79"/>
        <v>2</v>
      </c>
      <c r="AQ197" s="60">
        <f t="shared" si="79"/>
        <v>0</v>
      </c>
      <c r="AR197" s="60">
        <f t="shared" si="79"/>
        <v>30</v>
      </c>
      <c r="AS197" s="60">
        <f t="shared" si="79"/>
        <v>0</v>
      </c>
      <c r="AT197" s="61">
        <f t="shared" si="79"/>
        <v>3</v>
      </c>
      <c r="AU197" s="54">
        <f t="shared" si="79"/>
        <v>180</v>
      </c>
      <c r="AV197" s="54">
        <f>SUM(AV193:AV196)</f>
        <v>325</v>
      </c>
      <c r="AW197" s="55">
        <f t="shared" si="79"/>
        <v>13</v>
      </c>
      <c r="AX197" s="30">
        <f t="shared" si="77"/>
        <v>180</v>
      </c>
      <c r="AY197" s="30">
        <f>25*AZ197</f>
        <v>325</v>
      </c>
      <c r="AZ197" s="29">
        <f t="shared" si="73"/>
        <v>13</v>
      </c>
      <c r="BA197" s="132"/>
      <c r="BB197" s="135"/>
      <c r="BC197" s="102"/>
    </row>
    <row r="198" spans="1:56" s="229" customFormat="1" ht="21" thickTop="1" thickBot="1" x14ac:dyDescent="0.35">
      <c r="A198" s="329" t="s">
        <v>171</v>
      </c>
      <c r="B198" s="330"/>
      <c r="C198" s="62"/>
      <c r="D198" s="62"/>
      <c r="E198" s="62"/>
      <c r="F198" s="62"/>
      <c r="G198" s="62">
        <f t="shared" ref="G198:AW198" si="80">SUM(G197+G191+G185+G147+G107+G43+G22)</f>
        <v>165</v>
      </c>
      <c r="H198" s="62">
        <f t="shared" si="80"/>
        <v>265</v>
      </c>
      <c r="I198" s="62">
        <f t="shared" si="80"/>
        <v>15</v>
      </c>
      <c r="J198" s="63">
        <f t="shared" si="80"/>
        <v>30</v>
      </c>
      <c r="K198" s="62">
        <f t="shared" si="80"/>
        <v>95</v>
      </c>
      <c r="L198" s="62">
        <f t="shared" si="80"/>
        <v>250</v>
      </c>
      <c r="M198" s="62">
        <f t="shared" si="80"/>
        <v>5</v>
      </c>
      <c r="N198" s="63">
        <f t="shared" si="80"/>
        <v>30</v>
      </c>
      <c r="O198" s="62">
        <f t="shared" si="80"/>
        <v>110</v>
      </c>
      <c r="P198" s="62">
        <f t="shared" si="80"/>
        <v>195</v>
      </c>
      <c r="Q198" s="62">
        <f t="shared" si="80"/>
        <v>20</v>
      </c>
      <c r="R198" s="63">
        <f t="shared" si="80"/>
        <v>30</v>
      </c>
      <c r="S198" s="62">
        <f t="shared" si="80"/>
        <v>125</v>
      </c>
      <c r="T198" s="62">
        <f t="shared" si="80"/>
        <v>225</v>
      </c>
      <c r="U198" s="62">
        <f t="shared" si="80"/>
        <v>10</v>
      </c>
      <c r="V198" s="63">
        <f t="shared" si="80"/>
        <v>32</v>
      </c>
      <c r="W198" s="62">
        <f t="shared" si="80"/>
        <v>125</v>
      </c>
      <c r="X198" s="62">
        <f t="shared" si="80"/>
        <v>230</v>
      </c>
      <c r="Y198" s="62">
        <f t="shared" si="80"/>
        <v>15</v>
      </c>
      <c r="Z198" s="63">
        <f t="shared" si="80"/>
        <v>33</v>
      </c>
      <c r="AA198" s="62">
        <f t="shared" si="80"/>
        <v>130</v>
      </c>
      <c r="AB198" s="62">
        <f t="shared" si="80"/>
        <v>335</v>
      </c>
      <c r="AC198" s="62">
        <f t="shared" si="80"/>
        <v>5</v>
      </c>
      <c r="AD198" s="63">
        <f t="shared" si="80"/>
        <v>33</v>
      </c>
      <c r="AE198" s="62">
        <f t="shared" si="80"/>
        <v>100</v>
      </c>
      <c r="AF198" s="62">
        <f t="shared" si="80"/>
        <v>345</v>
      </c>
      <c r="AG198" s="62">
        <f t="shared" si="80"/>
        <v>0</v>
      </c>
      <c r="AH198" s="63">
        <f t="shared" si="80"/>
        <v>33</v>
      </c>
      <c r="AI198" s="62">
        <f t="shared" si="80"/>
        <v>125</v>
      </c>
      <c r="AJ198" s="62">
        <f t="shared" si="80"/>
        <v>245</v>
      </c>
      <c r="AK198" s="62">
        <f t="shared" si="80"/>
        <v>0</v>
      </c>
      <c r="AL198" s="63">
        <f t="shared" si="80"/>
        <v>30</v>
      </c>
      <c r="AM198" s="62">
        <f t="shared" si="80"/>
        <v>170</v>
      </c>
      <c r="AN198" s="62">
        <f t="shared" si="80"/>
        <v>240</v>
      </c>
      <c r="AO198" s="62">
        <f t="shared" si="80"/>
        <v>10</v>
      </c>
      <c r="AP198" s="63">
        <f t="shared" si="80"/>
        <v>30</v>
      </c>
      <c r="AQ198" s="62">
        <f t="shared" si="80"/>
        <v>60</v>
      </c>
      <c r="AR198" s="62">
        <f t="shared" si="80"/>
        <v>280</v>
      </c>
      <c r="AS198" s="62">
        <f t="shared" si="80"/>
        <v>0</v>
      </c>
      <c r="AT198" s="63">
        <f t="shared" si="80"/>
        <v>30</v>
      </c>
      <c r="AU198" s="56">
        <f t="shared" si="80"/>
        <v>3895</v>
      </c>
      <c r="AV198" s="56">
        <f t="shared" si="80"/>
        <v>7780</v>
      </c>
      <c r="AW198" s="57">
        <f t="shared" si="80"/>
        <v>311</v>
      </c>
      <c r="AX198" s="58">
        <f>SUM(G198:AT198)-AW198</f>
        <v>3895</v>
      </c>
      <c r="AY198" s="58">
        <f>(25*AZ198)+5</f>
        <v>7780</v>
      </c>
      <c r="AZ198" s="59">
        <f t="shared" si="73"/>
        <v>311</v>
      </c>
      <c r="BA198" s="132"/>
      <c r="BB198" s="228"/>
      <c r="BC198" s="102"/>
    </row>
    <row r="199" spans="1:56" s="232" customFormat="1" ht="20.25" thickTop="1" x14ac:dyDescent="0.25">
      <c r="A199" s="75"/>
      <c r="B199" s="230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72"/>
      <c r="AV199" s="72"/>
      <c r="AW199" s="72"/>
      <c r="AX199" s="72"/>
      <c r="AY199" s="72"/>
      <c r="AZ199" s="72"/>
      <c r="BA199" s="98"/>
      <c r="BB199" s="231"/>
      <c r="BC199" s="77"/>
    </row>
    <row r="200" spans="1:56" s="238" customFormat="1" ht="21.75" thickBot="1" x14ac:dyDescent="0.4">
      <c r="A200" s="233"/>
      <c r="B200" s="234"/>
      <c r="C200" s="235"/>
      <c r="D200" s="235"/>
      <c r="E200" s="235" t="s">
        <v>180</v>
      </c>
      <c r="F200" s="235" t="s">
        <v>177</v>
      </c>
      <c r="G200" s="64">
        <f>SUM(G198+H198+I198)</f>
        <v>445</v>
      </c>
      <c r="H200" s="65"/>
      <c r="I200" s="65"/>
      <c r="J200" s="66"/>
      <c r="K200" s="64">
        <f>SUM(K198:M198)</f>
        <v>350</v>
      </c>
      <c r="L200" s="65"/>
      <c r="M200" s="65"/>
      <c r="N200" s="66"/>
      <c r="O200" s="64">
        <f>SUM(O198:Q198)</f>
        <v>325</v>
      </c>
      <c r="P200" s="65"/>
      <c r="Q200" s="65"/>
      <c r="R200" s="66"/>
      <c r="S200" s="64">
        <f>SUM(S198:U198)</f>
        <v>360</v>
      </c>
      <c r="T200" s="65"/>
      <c r="U200" s="65"/>
      <c r="V200" s="66"/>
      <c r="W200" s="64">
        <f>SUM(W198:Y198)</f>
        <v>370</v>
      </c>
      <c r="X200" s="65"/>
      <c r="Y200" s="65"/>
      <c r="Z200" s="66"/>
      <c r="AA200" s="64">
        <f>SUM(AA198:AC198)</f>
        <v>470</v>
      </c>
      <c r="AB200" s="65"/>
      <c r="AC200" s="65"/>
      <c r="AD200" s="66"/>
      <c r="AE200" s="64">
        <f>SUM(AE198:AG198)</f>
        <v>445</v>
      </c>
      <c r="AF200" s="65"/>
      <c r="AG200" s="65"/>
      <c r="AH200" s="66"/>
      <c r="AI200" s="64">
        <f>SUM(AI198:AK198)</f>
        <v>370</v>
      </c>
      <c r="AJ200" s="65"/>
      <c r="AK200" s="65"/>
      <c r="AL200" s="66"/>
      <c r="AM200" s="64">
        <f>SUM(AM198:AO198)</f>
        <v>420</v>
      </c>
      <c r="AN200" s="65"/>
      <c r="AO200" s="65"/>
      <c r="AP200" s="66"/>
      <c r="AQ200" s="67">
        <f>SUM(AQ198:AS198)</f>
        <v>340</v>
      </c>
      <c r="AR200" s="68"/>
      <c r="AS200" s="68"/>
      <c r="AT200" s="69"/>
      <c r="AU200" s="70">
        <f>SUM(G200:AT200)</f>
        <v>3895</v>
      </c>
      <c r="AV200" s="71"/>
      <c r="AW200" s="71">
        <f>SUM(J198+N198+R198+V198+Z198+AD198+AH198+AL198+AP198+AT198)-BB2017</f>
        <v>311</v>
      </c>
      <c r="AX200" s="72"/>
      <c r="AY200" s="72"/>
      <c r="AZ200" s="72"/>
      <c r="BA200" s="71"/>
      <c r="BB200" s="236"/>
      <c r="BC200" s="237"/>
    </row>
    <row r="201" spans="1:56" s="238" customFormat="1" ht="21.75" thickBot="1" x14ac:dyDescent="0.4">
      <c r="A201" s="233"/>
      <c r="B201" s="234"/>
      <c r="C201" s="387" t="s">
        <v>188</v>
      </c>
      <c r="D201" s="387"/>
      <c r="E201" s="387"/>
      <c r="F201" s="387"/>
      <c r="G201" s="235"/>
      <c r="H201" s="235"/>
      <c r="I201" s="235"/>
      <c r="J201" s="235"/>
      <c r="K201" s="235"/>
      <c r="L201" s="235"/>
      <c r="M201" s="235"/>
      <c r="N201" s="235"/>
      <c r="O201" s="235">
        <v>30</v>
      </c>
      <c r="P201" s="235"/>
      <c r="Q201" s="235"/>
      <c r="R201" s="235"/>
      <c r="S201" s="235">
        <v>30</v>
      </c>
      <c r="T201" s="235"/>
      <c r="U201" s="235"/>
      <c r="V201" s="235"/>
      <c r="W201" s="235"/>
      <c r="X201" s="235"/>
      <c r="Y201" s="235"/>
      <c r="Z201" s="235"/>
      <c r="AA201" s="235"/>
      <c r="AB201" s="235"/>
      <c r="AC201" s="235"/>
      <c r="AD201" s="235"/>
      <c r="AE201" s="235"/>
      <c r="AF201" s="235"/>
      <c r="AG201" s="235"/>
      <c r="AH201" s="235"/>
      <c r="AI201" s="235"/>
      <c r="AJ201" s="235"/>
      <c r="AK201" s="235"/>
      <c r="AL201" s="235"/>
      <c r="AM201" s="235"/>
      <c r="AN201" s="235"/>
      <c r="AO201" s="235"/>
      <c r="AP201" s="235"/>
      <c r="AQ201" s="378" t="s">
        <v>187</v>
      </c>
      <c r="AR201" s="379"/>
      <c r="AS201" s="379"/>
      <c r="AT201" s="380"/>
      <c r="AU201" s="239">
        <v>60</v>
      </c>
      <c r="AV201" s="72"/>
      <c r="AW201" s="72"/>
      <c r="AX201" s="72"/>
      <c r="AY201" s="72"/>
      <c r="AZ201" s="72"/>
      <c r="BA201" s="71"/>
      <c r="BB201" s="236"/>
      <c r="BC201" s="237"/>
    </row>
    <row r="202" spans="1:56" s="242" customFormat="1" ht="21.75" thickBot="1" x14ac:dyDescent="0.4">
      <c r="A202" s="233"/>
      <c r="B202" s="234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388" t="s">
        <v>214</v>
      </c>
      <c r="AR202" s="389"/>
      <c r="AS202" s="389"/>
      <c r="AT202" s="390"/>
      <c r="AU202" s="240">
        <v>4</v>
      </c>
      <c r="AV202" s="72"/>
      <c r="AW202" s="72"/>
      <c r="AX202" s="72"/>
      <c r="AY202" s="72"/>
      <c r="AZ202" s="72"/>
      <c r="BA202" s="71"/>
      <c r="BB202" s="241"/>
      <c r="BC202" s="237"/>
    </row>
    <row r="203" spans="1:56" s="78" customFormat="1" ht="20.25" thickBot="1" x14ac:dyDescent="0.35">
      <c r="A203" s="75"/>
      <c r="B203" s="384" t="s">
        <v>186</v>
      </c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5"/>
      <c r="P203" s="385"/>
      <c r="Q203" s="385"/>
      <c r="R203" s="385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G203" s="81"/>
      <c r="AH203" s="81"/>
      <c r="AI203" s="81"/>
      <c r="AJ203" s="81"/>
      <c r="AK203" s="81"/>
      <c r="AL203" s="81"/>
      <c r="AM203" s="81"/>
      <c r="AN203" s="81"/>
      <c r="AO203" s="81"/>
      <c r="AP203" s="81"/>
      <c r="AQ203" s="375" t="s">
        <v>215</v>
      </c>
      <c r="AR203" s="376"/>
      <c r="AS203" s="376"/>
      <c r="AT203" s="377"/>
      <c r="AU203" s="243">
        <v>2</v>
      </c>
      <c r="AV203" s="244"/>
      <c r="AW203" s="73"/>
      <c r="AX203" s="73"/>
      <c r="AY203" s="73"/>
      <c r="AZ203" s="73"/>
      <c r="BA203" s="81"/>
      <c r="BB203" s="81"/>
      <c r="BC203" s="77"/>
    </row>
    <row r="204" spans="1:56" s="78" customFormat="1" ht="20.25" thickBot="1" x14ac:dyDescent="0.35">
      <c r="A204" s="75"/>
      <c r="B204" s="381" t="s">
        <v>174</v>
      </c>
      <c r="C204" s="382"/>
      <c r="D204" s="382"/>
      <c r="E204" s="382"/>
      <c r="F204" s="382"/>
      <c r="G204" s="382"/>
      <c r="H204" s="382"/>
      <c r="I204" s="382"/>
      <c r="J204" s="382"/>
      <c r="K204" s="382"/>
      <c r="L204" s="382"/>
      <c r="M204" s="382"/>
      <c r="N204" s="382"/>
      <c r="O204" s="382"/>
      <c r="P204" s="382"/>
      <c r="Q204" s="382"/>
      <c r="R204" s="382"/>
      <c r="S204" s="382"/>
      <c r="T204" s="382"/>
      <c r="U204" s="382"/>
      <c r="V204" s="382"/>
      <c r="W204" s="382"/>
      <c r="X204" s="382"/>
      <c r="Y204" s="382"/>
      <c r="Z204" s="382"/>
      <c r="AA204" s="382"/>
      <c r="AB204" s="382"/>
      <c r="AC204" s="382"/>
      <c r="AD204" s="382"/>
      <c r="AE204" s="382"/>
      <c r="AF204" s="383"/>
      <c r="AG204" s="81"/>
      <c r="AH204" s="81"/>
      <c r="AI204" s="81"/>
      <c r="AJ204" s="81"/>
      <c r="AK204" s="81"/>
      <c r="AL204" s="81"/>
      <c r="AM204" s="81"/>
      <c r="AN204" s="81"/>
      <c r="AO204" s="81"/>
      <c r="AP204" s="81"/>
      <c r="AQ204" s="375"/>
      <c r="AR204" s="376"/>
      <c r="AS204" s="376"/>
      <c r="AT204" s="377"/>
      <c r="AU204" s="245"/>
      <c r="AV204" s="246"/>
      <c r="AW204" s="73"/>
      <c r="AX204" s="73"/>
      <c r="AY204" s="73"/>
      <c r="AZ204" s="73"/>
      <c r="BA204" s="81"/>
      <c r="BB204" s="81"/>
      <c r="BC204" s="77"/>
    </row>
    <row r="205" spans="1:56" s="232" customFormat="1" x14ac:dyDescent="0.3">
      <c r="A205" s="75"/>
      <c r="B205" s="326" t="s">
        <v>175</v>
      </c>
      <c r="C205" s="327"/>
      <c r="D205" s="327"/>
      <c r="E205" s="327"/>
      <c r="F205" s="327"/>
      <c r="G205" s="327"/>
      <c r="H205" s="327"/>
      <c r="I205" s="327"/>
      <c r="J205" s="327"/>
      <c r="K205" s="327"/>
      <c r="L205" s="327"/>
      <c r="M205" s="327"/>
      <c r="N205" s="327"/>
      <c r="O205" s="327"/>
      <c r="P205" s="327"/>
      <c r="Q205" s="32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8"/>
      <c r="AG205" s="81"/>
      <c r="AH205" s="81"/>
      <c r="AI205" s="81"/>
      <c r="AJ205" s="81"/>
      <c r="AK205" s="81"/>
      <c r="AL205" s="81"/>
      <c r="AM205" s="81"/>
      <c r="AN205" s="81"/>
      <c r="AO205" s="81"/>
      <c r="AP205" s="81"/>
      <c r="AQ205" s="81"/>
      <c r="AR205" s="81"/>
      <c r="AS205" s="81"/>
      <c r="AT205" s="81"/>
      <c r="AU205" s="73">
        <f>SUM(AU200:AU204)</f>
        <v>3961</v>
      </c>
      <c r="AV205" s="249"/>
      <c r="AW205" s="250"/>
      <c r="AX205" s="250"/>
      <c r="AY205" s="250"/>
      <c r="AZ205" s="250"/>
      <c r="BA205" s="251"/>
      <c r="BB205" s="251"/>
      <c r="BC205" s="77"/>
    </row>
    <row r="206" spans="1:56" s="232" customFormat="1" x14ac:dyDescent="0.3">
      <c r="A206" s="75"/>
      <c r="B206" s="326" t="s">
        <v>329</v>
      </c>
      <c r="C206" s="327"/>
      <c r="D206" s="327"/>
      <c r="E206" s="327"/>
      <c r="F206" s="327"/>
      <c r="G206" s="327"/>
      <c r="H206" s="327"/>
      <c r="I206" s="327"/>
      <c r="J206" s="247"/>
      <c r="K206" s="247"/>
      <c r="L206" s="247"/>
      <c r="M206" s="247"/>
      <c r="N206" s="247"/>
      <c r="O206" s="247"/>
      <c r="P206" s="247"/>
      <c r="Q206" s="247"/>
      <c r="R206" s="247"/>
      <c r="S206" s="247"/>
      <c r="T206" s="247"/>
      <c r="U206" s="247"/>
      <c r="V206" s="247"/>
      <c r="W206" s="247"/>
      <c r="X206" s="247"/>
      <c r="Y206" s="247"/>
      <c r="Z206" s="247"/>
      <c r="AA206" s="247"/>
      <c r="AB206" s="247"/>
      <c r="AC206" s="247"/>
      <c r="AD206" s="247"/>
      <c r="AE206" s="247"/>
      <c r="AF206" s="248"/>
      <c r="AG206" s="81"/>
      <c r="AH206" s="81"/>
      <c r="AI206" s="81"/>
      <c r="AJ206" s="81"/>
      <c r="AK206" s="81"/>
      <c r="AL206" s="81"/>
      <c r="AM206" s="81"/>
      <c r="AN206" s="81"/>
      <c r="AO206" s="81"/>
      <c r="AP206" s="81"/>
      <c r="AQ206" s="81"/>
      <c r="AR206" s="81"/>
      <c r="AS206" s="81"/>
      <c r="AT206" s="81"/>
      <c r="AU206" s="73"/>
      <c r="AV206" s="249"/>
      <c r="AW206" s="250"/>
      <c r="AX206" s="250"/>
      <c r="AY206" s="250"/>
      <c r="AZ206" s="250"/>
      <c r="BA206" s="251"/>
      <c r="BB206" s="251"/>
      <c r="BC206" s="77"/>
    </row>
    <row r="207" spans="1:56" s="78" customFormat="1" x14ac:dyDescent="0.3">
      <c r="A207" s="75"/>
      <c r="B207" s="326" t="s">
        <v>176</v>
      </c>
      <c r="C207" s="327"/>
      <c r="D207" s="327"/>
      <c r="E207" s="327"/>
      <c r="F207" s="327"/>
      <c r="G207" s="327"/>
      <c r="H207" s="327"/>
      <c r="I207" s="327"/>
      <c r="J207" s="327"/>
      <c r="K207" s="327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8"/>
      <c r="AG207" s="81"/>
      <c r="AH207" s="81"/>
      <c r="AI207" s="81"/>
      <c r="AJ207" s="81"/>
      <c r="AK207" s="81"/>
      <c r="AL207" s="81"/>
      <c r="AM207" s="81"/>
      <c r="AN207" s="81"/>
      <c r="AO207" s="81"/>
      <c r="AP207" s="81"/>
      <c r="AQ207" s="81"/>
      <c r="AR207" s="81"/>
      <c r="AS207" s="81"/>
      <c r="AT207" s="81"/>
      <c r="AU207" s="73"/>
      <c r="AV207" s="244"/>
      <c r="AW207" s="73"/>
      <c r="AX207" s="73"/>
      <c r="AY207" s="73"/>
      <c r="AZ207" s="73"/>
      <c r="BA207" s="81"/>
      <c r="BB207" s="81"/>
      <c r="BC207" s="77"/>
    </row>
    <row r="208" spans="1:56" s="78" customFormat="1" x14ac:dyDescent="0.3">
      <c r="A208" s="75"/>
      <c r="B208" s="326" t="s">
        <v>407</v>
      </c>
      <c r="C208" s="327"/>
      <c r="D208" s="327"/>
      <c r="E208" s="327"/>
      <c r="F208" s="327"/>
      <c r="G208" s="327"/>
      <c r="H208" s="327"/>
      <c r="I208" s="327"/>
      <c r="J208" s="327"/>
      <c r="K208" s="327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8"/>
      <c r="AG208" s="81"/>
      <c r="AH208" s="81"/>
      <c r="AI208" s="81"/>
      <c r="AJ208" s="81"/>
      <c r="AK208" s="81"/>
      <c r="AL208" s="81"/>
      <c r="AM208" s="81"/>
      <c r="AN208" s="81"/>
      <c r="AO208" s="81"/>
      <c r="AP208" s="81"/>
      <c r="AQ208" s="81"/>
      <c r="AR208" s="81"/>
      <c r="AS208" s="81"/>
      <c r="AT208" s="81"/>
      <c r="AU208" s="73"/>
      <c r="AV208" s="244"/>
      <c r="AW208" s="73"/>
      <c r="AX208" s="73"/>
      <c r="AY208" s="73"/>
      <c r="AZ208" s="73"/>
      <c r="BA208" s="81"/>
      <c r="BB208" s="81"/>
      <c r="BC208" s="77"/>
    </row>
    <row r="209" spans="1:55" s="255" customFormat="1" x14ac:dyDescent="0.3">
      <c r="A209" s="75"/>
      <c r="B209" s="326" t="s">
        <v>320</v>
      </c>
      <c r="C209" s="327"/>
      <c r="D209" s="327"/>
      <c r="E209" s="327"/>
      <c r="F209" s="327"/>
      <c r="G209" s="327"/>
      <c r="H209" s="327"/>
      <c r="I209" s="327"/>
      <c r="J209" s="327"/>
      <c r="K209" s="327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8"/>
      <c r="AG209" s="251"/>
      <c r="AH209" s="251"/>
      <c r="AI209" s="251"/>
      <c r="AJ209" s="251"/>
      <c r="AK209" s="251"/>
      <c r="AL209" s="251"/>
      <c r="AM209" s="251"/>
      <c r="AN209" s="251"/>
      <c r="AO209" s="251"/>
      <c r="AP209" s="251"/>
      <c r="AQ209" s="251"/>
      <c r="AR209" s="251"/>
      <c r="AS209" s="251"/>
      <c r="AT209" s="251"/>
      <c r="AU209" s="250"/>
      <c r="AV209" s="252"/>
      <c r="AW209" s="253"/>
      <c r="AX209" s="253"/>
      <c r="AY209" s="253"/>
      <c r="AZ209" s="253"/>
      <c r="BA209" s="254"/>
      <c r="BB209" s="254"/>
      <c r="BC209" s="77"/>
    </row>
    <row r="210" spans="1:55" s="255" customFormat="1" x14ac:dyDescent="0.3">
      <c r="A210" s="256"/>
      <c r="B210" s="331" t="s">
        <v>172</v>
      </c>
      <c r="C210" s="332"/>
      <c r="D210" s="332"/>
      <c r="E210" s="332"/>
      <c r="F210" s="332"/>
      <c r="G210" s="332"/>
      <c r="H210" s="332"/>
      <c r="I210" s="332"/>
      <c r="J210" s="332"/>
      <c r="K210" s="332"/>
      <c r="L210" s="332"/>
      <c r="M210" s="332"/>
      <c r="N210" s="332"/>
      <c r="O210" s="332"/>
      <c r="P210" s="332"/>
      <c r="Q210" s="332"/>
      <c r="R210" s="332"/>
      <c r="S210" s="332"/>
      <c r="T210" s="332"/>
      <c r="U210" s="332"/>
      <c r="V210" s="332"/>
      <c r="W210" s="332"/>
      <c r="X210" s="332"/>
      <c r="Y210" s="332"/>
      <c r="Z210" s="332"/>
      <c r="AA210" s="332"/>
      <c r="AB210" s="332"/>
      <c r="AC210" s="332"/>
      <c r="AD210" s="332"/>
      <c r="AE210" s="332"/>
      <c r="AF210" s="333"/>
      <c r="AG210" s="254"/>
      <c r="AH210" s="254"/>
      <c r="AI210" s="254"/>
      <c r="AJ210" s="254"/>
      <c r="AK210" s="254"/>
      <c r="AL210" s="254"/>
      <c r="AM210" s="254"/>
      <c r="AN210" s="254"/>
      <c r="AO210" s="254"/>
      <c r="AP210" s="254"/>
      <c r="AQ210" s="254"/>
      <c r="AR210" s="254"/>
      <c r="AS210" s="254"/>
      <c r="AT210" s="254"/>
      <c r="AU210" s="253"/>
      <c r="AV210" s="253"/>
      <c r="AW210" s="253"/>
      <c r="AX210" s="253"/>
      <c r="AY210" s="253"/>
      <c r="AZ210" s="253"/>
      <c r="BA210" s="254"/>
      <c r="BB210" s="254"/>
      <c r="BC210" s="77"/>
    </row>
    <row r="211" spans="1:55" s="261" customFormat="1" x14ac:dyDescent="0.3">
      <c r="A211" s="257"/>
      <c r="B211" s="372" t="s">
        <v>319</v>
      </c>
      <c r="C211" s="373"/>
      <c r="D211" s="373"/>
      <c r="E211" s="373"/>
      <c r="F211" s="373"/>
      <c r="G211" s="373"/>
      <c r="H211" s="373"/>
      <c r="I211" s="373"/>
      <c r="J211" s="373"/>
      <c r="K211" s="373"/>
      <c r="L211" s="373"/>
      <c r="M211" s="373"/>
      <c r="N211" s="373"/>
      <c r="O211" s="373"/>
      <c r="P211" s="373"/>
      <c r="Q211" s="373"/>
      <c r="R211" s="373"/>
      <c r="S211" s="373"/>
      <c r="T211" s="373"/>
      <c r="U211" s="373"/>
      <c r="V211" s="373"/>
      <c r="W211" s="373"/>
      <c r="X211" s="373"/>
      <c r="Y211" s="373"/>
      <c r="Z211" s="373"/>
      <c r="AA211" s="373"/>
      <c r="AB211" s="373"/>
      <c r="AC211" s="373"/>
      <c r="AD211" s="373"/>
      <c r="AE211" s="373"/>
      <c r="AF211" s="374"/>
      <c r="AG211" s="258"/>
      <c r="AH211" s="258"/>
      <c r="AI211" s="258"/>
      <c r="AJ211" s="258"/>
      <c r="AK211" s="258"/>
      <c r="AL211" s="258"/>
      <c r="AM211" s="258"/>
      <c r="AN211" s="258"/>
      <c r="AO211" s="258"/>
      <c r="AP211" s="258"/>
      <c r="AQ211" s="258"/>
      <c r="AR211" s="258"/>
      <c r="AS211" s="258"/>
      <c r="AT211" s="258"/>
      <c r="AU211" s="259"/>
      <c r="AV211" s="259"/>
      <c r="AW211" s="259"/>
      <c r="AX211" s="259"/>
      <c r="AY211" s="259"/>
      <c r="AZ211" s="259"/>
      <c r="BA211" s="258"/>
      <c r="BB211" s="258"/>
      <c r="BC211" s="260"/>
    </row>
    <row r="212" spans="1:55" s="232" customFormat="1" x14ac:dyDescent="0.3">
      <c r="A212" s="256"/>
      <c r="B212" s="262"/>
      <c r="C212" s="263"/>
      <c r="D212" s="254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54"/>
      <c r="AB212" s="254"/>
      <c r="AC212" s="254"/>
      <c r="AD212" s="254"/>
      <c r="AE212" s="254"/>
      <c r="AF212" s="254"/>
      <c r="AG212" s="254"/>
      <c r="AH212" s="254"/>
      <c r="AI212" s="254"/>
      <c r="AJ212" s="254"/>
      <c r="AK212" s="254"/>
      <c r="AL212" s="254"/>
      <c r="AM212" s="254"/>
      <c r="AN212" s="254"/>
      <c r="AO212" s="254"/>
      <c r="AP212" s="254"/>
      <c r="AQ212" s="254"/>
      <c r="AR212" s="254"/>
      <c r="AS212" s="254"/>
      <c r="AT212" s="254"/>
      <c r="AU212" s="253"/>
      <c r="AV212" s="253"/>
      <c r="AW212" s="253"/>
      <c r="AX212" s="253"/>
      <c r="AY212" s="253"/>
      <c r="AZ212" s="253"/>
      <c r="BA212" s="254"/>
      <c r="BB212" s="231"/>
      <c r="BC212" s="77"/>
    </row>
    <row r="213" spans="1:55" s="232" customFormat="1" x14ac:dyDescent="0.3">
      <c r="A213" s="256"/>
      <c r="B213" s="262"/>
      <c r="C213" s="263"/>
      <c r="D213" s="254"/>
      <c r="E213" s="254"/>
      <c r="F213" s="254"/>
      <c r="G213" s="254"/>
      <c r="I213" s="254"/>
      <c r="J213" s="254"/>
      <c r="K213" s="254"/>
      <c r="L213" s="254"/>
      <c r="M213" s="254"/>
      <c r="N213" s="254"/>
      <c r="O213" s="254"/>
      <c r="P213" s="254"/>
      <c r="Q213" s="254"/>
      <c r="R213" s="254"/>
      <c r="S213" s="254"/>
      <c r="T213" s="254"/>
      <c r="U213" s="254"/>
      <c r="V213" s="254"/>
      <c r="W213" s="254"/>
      <c r="X213" s="254"/>
      <c r="Y213" s="254"/>
      <c r="Z213" s="254"/>
      <c r="AA213" s="254"/>
      <c r="AB213" s="254"/>
      <c r="AC213" s="254"/>
      <c r="AD213" s="254"/>
      <c r="AE213" s="254"/>
      <c r="AF213" s="254"/>
      <c r="AG213" s="254"/>
      <c r="AH213" s="254"/>
      <c r="AI213" s="254"/>
      <c r="AJ213" s="254"/>
      <c r="AK213" s="254"/>
      <c r="AL213" s="254"/>
      <c r="AM213" s="254"/>
      <c r="AN213" s="254"/>
      <c r="AO213" s="254"/>
      <c r="AP213" s="254"/>
      <c r="AQ213" s="254"/>
      <c r="AR213" s="254"/>
      <c r="AS213" s="254"/>
      <c r="AT213" s="254"/>
      <c r="AU213" s="253"/>
      <c r="AV213" s="253"/>
      <c r="AW213" s="253"/>
      <c r="AX213" s="253"/>
      <c r="AY213" s="253"/>
      <c r="AZ213" s="253"/>
      <c r="BA213" s="254"/>
      <c r="BB213" s="231"/>
      <c r="BC213" s="77"/>
    </row>
    <row r="214" spans="1:55" s="232" customFormat="1" x14ac:dyDescent="0.3">
      <c r="A214" s="256"/>
      <c r="B214" s="262"/>
      <c r="C214" s="263"/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4"/>
      <c r="S214" s="254"/>
      <c r="T214" s="254"/>
      <c r="U214" s="254"/>
      <c r="V214" s="254"/>
      <c r="W214" s="254"/>
      <c r="X214" s="254"/>
      <c r="Y214" s="254"/>
      <c r="Z214" s="254"/>
      <c r="AA214" s="254"/>
      <c r="AB214" s="254"/>
      <c r="AC214" s="254"/>
      <c r="AD214" s="254"/>
      <c r="AE214" s="254"/>
      <c r="AF214" s="254"/>
      <c r="AG214" s="254"/>
      <c r="AH214" s="254"/>
      <c r="AI214" s="254"/>
      <c r="AJ214" s="254"/>
      <c r="AK214" s="254"/>
      <c r="AL214" s="254"/>
      <c r="AM214" s="254"/>
      <c r="AN214" s="254"/>
      <c r="AO214" s="254"/>
      <c r="AP214" s="254"/>
      <c r="AQ214" s="254"/>
      <c r="AR214" s="254"/>
      <c r="AS214" s="254"/>
      <c r="AT214" s="254"/>
      <c r="AU214" s="253"/>
      <c r="AV214" s="253"/>
      <c r="AW214" s="253"/>
      <c r="AX214" s="253"/>
      <c r="AY214" s="253"/>
      <c r="AZ214" s="253"/>
      <c r="BA214" s="254"/>
      <c r="BB214" s="231"/>
      <c r="BC214" s="77"/>
    </row>
    <row r="215" spans="1:55" s="232" customFormat="1" x14ac:dyDescent="0.3">
      <c r="A215" s="75"/>
      <c r="B215" s="97"/>
      <c r="C215" s="264"/>
      <c r="D215" s="251"/>
      <c r="E215" s="251"/>
      <c r="F215" s="251"/>
      <c r="G215" s="251"/>
      <c r="H215" s="251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  <c r="AF215" s="251"/>
      <c r="AG215" s="251"/>
      <c r="AH215" s="251"/>
      <c r="AI215" s="251"/>
      <c r="AJ215" s="251"/>
      <c r="AK215" s="251"/>
      <c r="AL215" s="251"/>
      <c r="AM215" s="251"/>
      <c r="AN215" s="251"/>
      <c r="AO215" s="251"/>
      <c r="AP215" s="251"/>
      <c r="AQ215" s="251"/>
      <c r="AR215" s="251"/>
      <c r="AS215" s="251"/>
      <c r="AT215" s="251"/>
      <c r="AU215" s="250"/>
      <c r="AV215" s="250"/>
      <c r="AW215" s="250"/>
      <c r="AX215" s="250"/>
      <c r="AY215" s="250"/>
      <c r="AZ215" s="250"/>
      <c r="BA215" s="251"/>
      <c r="BB215" s="231"/>
      <c r="BC215" s="77"/>
    </row>
    <row r="216" spans="1:55" s="232" customFormat="1" x14ac:dyDescent="0.3">
      <c r="A216" s="75"/>
      <c r="B216" s="265"/>
      <c r="C216" s="264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1"/>
      <c r="AL216" s="251"/>
      <c r="AM216" s="251"/>
      <c r="AN216" s="251"/>
      <c r="AO216" s="251"/>
      <c r="AP216" s="251"/>
      <c r="AQ216" s="251"/>
      <c r="AR216" s="251"/>
      <c r="AS216" s="251"/>
      <c r="AT216" s="251"/>
      <c r="AU216" s="250"/>
      <c r="AV216" s="250"/>
      <c r="AW216" s="250"/>
      <c r="AX216" s="250"/>
      <c r="AY216" s="250"/>
      <c r="AZ216" s="250"/>
      <c r="BA216" s="251"/>
      <c r="BB216" s="231"/>
      <c r="BC216" s="77"/>
    </row>
    <row r="217" spans="1:55" s="232" customFormat="1" x14ac:dyDescent="0.3">
      <c r="A217" s="75"/>
      <c r="B217" s="97"/>
      <c r="C217" s="264"/>
      <c r="D217" s="251"/>
      <c r="E217" s="251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51"/>
      <c r="AR217" s="251"/>
      <c r="AS217" s="251"/>
      <c r="AT217" s="251"/>
      <c r="AU217" s="250"/>
      <c r="AV217" s="250"/>
      <c r="AW217" s="250"/>
      <c r="AX217" s="250"/>
      <c r="AY217" s="250"/>
      <c r="AZ217" s="250"/>
      <c r="BA217" s="251"/>
      <c r="BB217" s="231"/>
      <c r="BC217" s="77"/>
    </row>
    <row r="218" spans="1:55" s="232" customFormat="1" x14ac:dyDescent="0.3">
      <c r="A218" s="75"/>
      <c r="B218" s="97"/>
      <c r="C218" s="264"/>
      <c r="D218" s="251"/>
      <c r="E218" s="251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51"/>
      <c r="AR218" s="251"/>
      <c r="AS218" s="251"/>
      <c r="AT218" s="251"/>
      <c r="AU218" s="250"/>
      <c r="AV218" s="250"/>
      <c r="AW218" s="250"/>
      <c r="AX218" s="250"/>
      <c r="AY218" s="250"/>
      <c r="AZ218" s="250"/>
      <c r="BA218" s="251"/>
      <c r="BB218" s="231"/>
      <c r="BC218" s="77"/>
    </row>
    <row r="219" spans="1:55" s="232" customFormat="1" x14ac:dyDescent="0.3">
      <c r="A219" s="75"/>
      <c r="B219" s="97"/>
      <c r="C219" s="264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  <c r="AF219" s="251"/>
      <c r="AG219" s="251"/>
      <c r="AH219" s="251"/>
      <c r="AI219" s="251"/>
      <c r="AJ219" s="251"/>
      <c r="AK219" s="251"/>
      <c r="AL219" s="251"/>
      <c r="AM219" s="251"/>
      <c r="AN219" s="251"/>
      <c r="AO219" s="251"/>
      <c r="AP219" s="251"/>
      <c r="AQ219" s="251"/>
      <c r="AR219" s="251"/>
      <c r="AS219" s="251"/>
      <c r="AT219" s="251"/>
      <c r="AU219" s="250"/>
      <c r="AV219" s="250"/>
      <c r="AW219" s="250"/>
      <c r="AX219" s="250"/>
      <c r="AY219" s="250"/>
      <c r="AZ219" s="250"/>
      <c r="BA219" s="251"/>
      <c r="BB219" s="231"/>
      <c r="BC219" s="77"/>
    </row>
    <row r="220" spans="1:55" s="232" customFormat="1" x14ac:dyDescent="0.3">
      <c r="A220" s="75"/>
      <c r="B220" s="266"/>
      <c r="C220" s="264"/>
      <c r="D220" s="251"/>
      <c r="E220" s="251"/>
      <c r="F220" s="251"/>
      <c r="G220" s="251"/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51"/>
      <c r="AL220" s="251"/>
      <c r="AM220" s="251"/>
      <c r="AN220" s="251"/>
      <c r="AO220" s="251"/>
      <c r="AP220" s="251"/>
      <c r="AQ220" s="251"/>
      <c r="AR220" s="251"/>
      <c r="AS220" s="251"/>
      <c r="AT220" s="251"/>
      <c r="AU220" s="250"/>
      <c r="AV220" s="250"/>
      <c r="AW220" s="250"/>
      <c r="AX220" s="250"/>
      <c r="AY220" s="250"/>
      <c r="AZ220" s="250"/>
      <c r="BA220" s="251"/>
      <c r="BB220" s="231"/>
      <c r="BC220" s="77"/>
    </row>
    <row r="221" spans="1:55" s="78" customFormat="1" x14ac:dyDescent="0.3">
      <c r="A221" s="75"/>
      <c r="B221" s="266"/>
      <c r="C221" s="264"/>
      <c r="D221" s="251"/>
      <c r="E221" s="251"/>
      <c r="F221" s="251"/>
      <c r="G221" s="251"/>
      <c r="H221" s="251"/>
      <c r="I221" s="251"/>
      <c r="J221" s="251"/>
      <c r="K221" s="251"/>
      <c r="L221" s="251"/>
      <c r="M221" s="251"/>
      <c r="N221" s="251"/>
      <c r="O221" s="251"/>
      <c r="P221" s="251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  <c r="AF221" s="251"/>
      <c r="AG221" s="251"/>
      <c r="AH221" s="251"/>
      <c r="AI221" s="251"/>
      <c r="AJ221" s="251"/>
      <c r="AK221" s="251"/>
      <c r="AL221" s="251"/>
      <c r="AM221" s="251"/>
      <c r="AN221" s="251"/>
      <c r="AO221" s="251"/>
      <c r="AP221" s="251"/>
      <c r="AQ221" s="251"/>
      <c r="AR221" s="251"/>
      <c r="AS221" s="251"/>
      <c r="AT221" s="251"/>
      <c r="AU221" s="250"/>
      <c r="AV221" s="250"/>
      <c r="AW221" s="250"/>
      <c r="AX221" s="250"/>
      <c r="AY221" s="250"/>
      <c r="AZ221" s="250"/>
      <c r="BA221" s="251"/>
      <c r="BB221" s="135"/>
      <c r="BC221" s="77"/>
    </row>
    <row r="222" spans="1:55" s="268" customFormat="1" x14ac:dyDescent="0.3">
      <c r="A222" s="75"/>
      <c r="B222" s="266"/>
      <c r="C222" s="264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  <c r="AF222" s="251"/>
      <c r="AG222" s="251"/>
      <c r="AH222" s="251"/>
      <c r="AI222" s="251"/>
      <c r="AJ222" s="251"/>
      <c r="AK222" s="251"/>
      <c r="AL222" s="251"/>
      <c r="AM222" s="251"/>
      <c r="AN222" s="251"/>
      <c r="AO222" s="251"/>
      <c r="AP222" s="251"/>
      <c r="AQ222" s="251"/>
      <c r="AR222" s="251"/>
      <c r="AS222" s="251"/>
      <c r="AT222" s="251"/>
      <c r="AU222" s="250"/>
      <c r="AV222" s="250"/>
      <c r="AW222" s="250"/>
      <c r="AX222" s="250"/>
      <c r="AY222" s="250"/>
      <c r="AZ222" s="250"/>
      <c r="BA222" s="251"/>
      <c r="BB222" s="267"/>
      <c r="BC222" s="77"/>
    </row>
    <row r="223" spans="1:55" s="268" customFormat="1" x14ac:dyDescent="0.3">
      <c r="A223" s="75"/>
      <c r="B223" s="266"/>
      <c r="C223" s="264"/>
      <c r="D223" s="251"/>
      <c r="E223" s="251"/>
      <c r="F223" s="251"/>
      <c r="G223" s="251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  <c r="AN223" s="251"/>
      <c r="AO223" s="251"/>
      <c r="AP223" s="251"/>
      <c r="AQ223" s="251"/>
      <c r="AR223" s="251"/>
      <c r="AS223" s="251"/>
      <c r="AT223" s="251"/>
      <c r="AU223" s="250"/>
      <c r="AV223" s="250"/>
      <c r="AW223" s="250"/>
      <c r="AX223" s="250"/>
      <c r="AY223" s="250"/>
      <c r="AZ223" s="250"/>
      <c r="BA223" s="251"/>
      <c r="BB223" s="267"/>
      <c r="BC223" s="77"/>
    </row>
    <row r="224" spans="1:55" s="268" customFormat="1" x14ac:dyDescent="0.3">
      <c r="A224" s="75"/>
      <c r="B224" s="266"/>
      <c r="C224" s="264"/>
      <c r="D224" s="251"/>
      <c r="E224" s="251"/>
      <c r="F224" s="251"/>
      <c r="G224" s="251"/>
      <c r="H224" s="251"/>
      <c r="I224" s="251"/>
      <c r="J224" s="251"/>
      <c r="K224" s="251"/>
      <c r="L224" s="251"/>
      <c r="M224" s="251"/>
      <c r="N224" s="251"/>
      <c r="O224" s="251"/>
      <c r="P224" s="251"/>
      <c r="Q224" s="251"/>
      <c r="R224" s="251"/>
      <c r="S224" s="251"/>
      <c r="T224" s="251"/>
      <c r="U224" s="251"/>
      <c r="V224" s="251"/>
      <c r="W224" s="251"/>
      <c r="X224" s="251"/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  <c r="AN224" s="251"/>
      <c r="AO224" s="251"/>
      <c r="AP224" s="251"/>
      <c r="AQ224" s="251"/>
      <c r="AR224" s="251"/>
      <c r="AS224" s="251"/>
      <c r="AT224" s="251"/>
      <c r="AU224" s="250"/>
      <c r="AV224" s="250"/>
      <c r="AW224" s="250"/>
      <c r="AX224" s="250"/>
      <c r="AY224" s="250"/>
      <c r="AZ224" s="250"/>
      <c r="BA224" s="251"/>
      <c r="BB224" s="267"/>
      <c r="BC224" s="77"/>
    </row>
    <row r="225" spans="1:55" s="268" customFormat="1" x14ac:dyDescent="0.25">
      <c r="A225" s="75"/>
      <c r="B225" s="97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72"/>
      <c r="AV225" s="72"/>
      <c r="AW225" s="72"/>
      <c r="AX225" s="72"/>
      <c r="AY225" s="72"/>
      <c r="AZ225" s="72"/>
      <c r="BA225" s="98"/>
      <c r="BB225" s="267"/>
      <c r="BC225" s="77"/>
    </row>
    <row r="226" spans="1:55" s="268" customFormat="1" x14ac:dyDescent="0.25">
      <c r="A226" s="75"/>
      <c r="B226" s="97"/>
      <c r="C226" s="269"/>
      <c r="D226" s="269"/>
      <c r="E226" s="269"/>
      <c r="F226" s="269"/>
      <c r="G226" s="269"/>
      <c r="H226" s="269"/>
      <c r="I226" s="269"/>
      <c r="J226" s="269"/>
      <c r="K226" s="269"/>
      <c r="L226" s="269"/>
      <c r="M226" s="269"/>
      <c r="N226" s="269"/>
      <c r="O226" s="269"/>
      <c r="P226" s="269"/>
      <c r="Q226" s="269"/>
      <c r="R226" s="269"/>
      <c r="S226" s="269"/>
      <c r="T226" s="269"/>
      <c r="U226" s="269"/>
      <c r="V226" s="269"/>
      <c r="W226" s="269"/>
      <c r="X226" s="269"/>
      <c r="Y226" s="269"/>
      <c r="Z226" s="269"/>
      <c r="AA226" s="269"/>
      <c r="AB226" s="269"/>
      <c r="AC226" s="269"/>
      <c r="AD226" s="269"/>
      <c r="AE226" s="269"/>
      <c r="AF226" s="269"/>
      <c r="AG226" s="269"/>
      <c r="AH226" s="269"/>
      <c r="AI226" s="269"/>
      <c r="AJ226" s="269"/>
      <c r="AK226" s="269"/>
      <c r="AL226" s="269"/>
      <c r="AM226" s="269"/>
      <c r="AN226" s="269"/>
      <c r="AO226" s="269"/>
      <c r="AP226" s="269"/>
      <c r="AQ226" s="269"/>
      <c r="AR226" s="269"/>
      <c r="AS226" s="269"/>
      <c r="AT226" s="269"/>
      <c r="AU226" s="72"/>
      <c r="AV226" s="72"/>
      <c r="AW226" s="72"/>
      <c r="AX226" s="72"/>
      <c r="AY226" s="72"/>
      <c r="AZ226" s="72"/>
      <c r="BA226" s="98"/>
      <c r="BB226" s="267"/>
      <c r="BC226" s="77"/>
    </row>
    <row r="227" spans="1:55" s="268" customFormat="1" x14ac:dyDescent="0.25">
      <c r="A227" s="75"/>
      <c r="B227" s="97"/>
      <c r="C227" s="269"/>
      <c r="D227" s="269"/>
      <c r="E227" s="269"/>
      <c r="F227" s="269"/>
      <c r="G227" s="269"/>
      <c r="H227" s="269"/>
      <c r="I227" s="269"/>
      <c r="J227" s="269"/>
      <c r="K227" s="269"/>
      <c r="L227" s="269"/>
      <c r="M227" s="269"/>
      <c r="N227" s="269"/>
      <c r="O227" s="269"/>
      <c r="P227" s="269"/>
      <c r="Q227" s="269"/>
      <c r="R227" s="269"/>
      <c r="S227" s="269"/>
      <c r="T227" s="269"/>
      <c r="U227" s="269"/>
      <c r="V227" s="269"/>
      <c r="W227" s="269"/>
      <c r="X227" s="269"/>
      <c r="Y227" s="269"/>
      <c r="Z227" s="269"/>
      <c r="AA227" s="269"/>
      <c r="AB227" s="269"/>
      <c r="AC227" s="269"/>
      <c r="AD227" s="269"/>
      <c r="AE227" s="269"/>
      <c r="AF227" s="269"/>
      <c r="AG227" s="269"/>
      <c r="AH227" s="269"/>
      <c r="AI227" s="269"/>
      <c r="AJ227" s="269"/>
      <c r="AK227" s="269"/>
      <c r="AL227" s="269"/>
      <c r="AM227" s="269"/>
      <c r="AN227" s="269"/>
      <c r="AO227" s="269"/>
      <c r="AP227" s="269"/>
      <c r="AQ227" s="269"/>
      <c r="AR227" s="269"/>
      <c r="AS227" s="269"/>
      <c r="AT227" s="269"/>
      <c r="AU227" s="72"/>
      <c r="AV227" s="72"/>
      <c r="AW227" s="72"/>
      <c r="AX227" s="72"/>
      <c r="AY227" s="72"/>
      <c r="AZ227" s="72"/>
      <c r="BA227" s="98"/>
      <c r="BB227" s="267"/>
      <c r="BC227" s="77"/>
    </row>
    <row r="228" spans="1:55" s="232" customFormat="1" x14ac:dyDescent="0.25">
      <c r="A228" s="75"/>
      <c r="B228" s="97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69"/>
      <c r="V228" s="269"/>
      <c r="W228" s="269"/>
      <c r="X228" s="269"/>
      <c r="Y228" s="269"/>
      <c r="Z228" s="269"/>
      <c r="AA228" s="269"/>
      <c r="AB228" s="269"/>
      <c r="AC228" s="269"/>
      <c r="AD228" s="269"/>
      <c r="AE228" s="269"/>
      <c r="AF228" s="269"/>
      <c r="AG228" s="269"/>
      <c r="AH228" s="269"/>
      <c r="AI228" s="269"/>
      <c r="AJ228" s="269"/>
      <c r="AK228" s="269"/>
      <c r="AL228" s="269"/>
      <c r="AM228" s="269"/>
      <c r="AN228" s="269"/>
      <c r="AO228" s="269"/>
      <c r="AP228" s="269"/>
      <c r="AQ228" s="269"/>
      <c r="AR228" s="269"/>
      <c r="AS228" s="269"/>
      <c r="AT228" s="269"/>
      <c r="AU228" s="72"/>
      <c r="AV228" s="72"/>
      <c r="AW228" s="72"/>
      <c r="AX228" s="72"/>
      <c r="AY228" s="72"/>
      <c r="AZ228" s="72"/>
      <c r="BA228" s="98"/>
      <c r="BB228" s="231"/>
      <c r="BC228" s="77"/>
    </row>
    <row r="229" spans="1:55" s="78" customFormat="1" x14ac:dyDescent="0.25">
      <c r="A229" s="75"/>
      <c r="B229" s="97"/>
      <c r="C229" s="269"/>
      <c r="D229" s="269"/>
      <c r="E229" s="269"/>
      <c r="F229" s="269"/>
      <c r="G229" s="269"/>
      <c r="H229" s="269"/>
      <c r="I229" s="269"/>
      <c r="J229" s="269"/>
      <c r="K229" s="269"/>
      <c r="L229" s="269"/>
      <c r="M229" s="269"/>
      <c r="N229" s="269"/>
      <c r="O229" s="269"/>
      <c r="P229" s="269"/>
      <c r="Q229" s="269"/>
      <c r="R229" s="269"/>
      <c r="S229" s="269"/>
      <c r="T229" s="269"/>
      <c r="U229" s="269"/>
      <c r="V229" s="269"/>
      <c r="W229" s="269"/>
      <c r="X229" s="269"/>
      <c r="Y229" s="269"/>
      <c r="Z229" s="269"/>
      <c r="AA229" s="269"/>
      <c r="AB229" s="269"/>
      <c r="AC229" s="269"/>
      <c r="AD229" s="269"/>
      <c r="AE229" s="269"/>
      <c r="AF229" s="269"/>
      <c r="AG229" s="269"/>
      <c r="AH229" s="269"/>
      <c r="AI229" s="269"/>
      <c r="AJ229" s="269"/>
      <c r="AK229" s="269"/>
      <c r="AL229" s="269"/>
      <c r="AM229" s="269"/>
      <c r="AN229" s="269"/>
      <c r="AO229" s="269"/>
      <c r="AP229" s="269"/>
      <c r="AQ229" s="269"/>
      <c r="AR229" s="269"/>
      <c r="AS229" s="269"/>
      <c r="AT229" s="269"/>
      <c r="AU229" s="72"/>
      <c r="AV229" s="72"/>
      <c r="AW229" s="72"/>
      <c r="AX229" s="72"/>
      <c r="AY229" s="72"/>
      <c r="AZ229" s="72"/>
      <c r="BA229" s="98"/>
      <c r="BB229" s="135"/>
      <c r="BC229" s="77"/>
    </row>
    <row r="230" spans="1:55" s="78" customFormat="1" x14ac:dyDescent="0.25">
      <c r="A230" s="75"/>
      <c r="B230" s="270"/>
      <c r="C230" s="269"/>
      <c r="D230" s="269"/>
      <c r="E230" s="269"/>
      <c r="F230" s="269"/>
      <c r="G230" s="269"/>
      <c r="H230" s="269"/>
      <c r="I230" s="269"/>
      <c r="J230" s="269"/>
      <c r="K230" s="269"/>
      <c r="L230" s="269"/>
      <c r="M230" s="269"/>
      <c r="N230" s="269"/>
      <c r="O230" s="269"/>
      <c r="P230" s="269"/>
      <c r="Q230" s="269"/>
      <c r="R230" s="269"/>
      <c r="S230" s="269"/>
      <c r="T230" s="269"/>
      <c r="U230" s="269"/>
      <c r="V230" s="269"/>
      <c r="W230" s="269"/>
      <c r="X230" s="269"/>
      <c r="Y230" s="269"/>
      <c r="Z230" s="269"/>
      <c r="AA230" s="269"/>
      <c r="AB230" s="269"/>
      <c r="AC230" s="269"/>
      <c r="AD230" s="269"/>
      <c r="AE230" s="269"/>
      <c r="AF230" s="269"/>
      <c r="AG230" s="269"/>
      <c r="AH230" s="269"/>
      <c r="AI230" s="269"/>
      <c r="AJ230" s="269"/>
      <c r="AK230" s="269"/>
      <c r="AL230" s="269"/>
      <c r="AM230" s="269"/>
      <c r="AN230" s="269"/>
      <c r="AO230" s="269"/>
      <c r="AP230" s="269"/>
      <c r="AQ230" s="269"/>
      <c r="AR230" s="269"/>
      <c r="AS230" s="269"/>
      <c r="AT230" s="269"/>
      <c r="AU230" s="271"/>
      <c r="AV230" s="271"/>
      <c r="AW230" s="271"/>
      <c r="AX230" s="271"/>
      <c r="AY230" s="271"/>
      <c r="AZ230" s="271"/>
      <c r="BA230" s="269"/>
      <c r="BB230" s="135"/>
      <c r="BC230" s="77"/>
    </row>
    <row r="231" spans="1:55" s="268" customFormat="1" x14ac:dyDescent="0.25">
      <c r="A231" s="75"/>
      <c r="B231" s="270"/>
      <c r="C231" s="269"/>
      <c r="D231" s="269"/>
      <c r="E231" s="269"/>
      <c r="F231" s="269"/>
      <c r="G231" s="269"/>
      <c r="H231" s="269"/>
      <c r="I231" s="269"/>
      <c r="J231" s="269"/>
      <c r="K231" s="269"/>
      <c r="L231" s="269"/>
      <c r="M231" s="269"/>
      <c r="N231" s="269"/>
      <c r="O231" s="269"/>
      <c r="P231" s="269"/>
      <c r="Q231" s="269"/>
      <c r="R231" s="269"/>
      <c r="S231" s="269"/>
      <c r="T231" s="269"/>
      <c r="U231" s="269"/>
      <c r="V231" s="269"/>
      <c r="W231" s="269"/>
      <c r="X231" s="269"/>
      <c r="Y231" s="269"/>
      <c r="Z231" s="269"/>
      <c r="AA231" s="269"/>
      <c r="AB231" s="269"/>
      <c r="AC231" s="269"/>
      <c r="AD231" s="269"/>
      <c r="AE231" s="269"/>
      <c r="AF231" s="269"/>
      <c r="AG231" s="269"/>
      <c r="AH231" s="269"/>
      <c r="AI231" s="269"/>
      <c r="AJ231" s="269"/>
      <c r="AK231" s="269"/>
      <c r="AL231" s="269"/>
      <c r="AM231" s="269"/>
      <c r="AN231" s="269"/>
      <c r="AO231" s="269"/>
      <c r="AP231" s="269"/>
      <c r="AQ231" s="269"/>
      <c r="AR231" s="269"/>
      <c r="AS231" s="269"/>
      <c r="AT231" s="269"/>
      <c r="AU231" s="271"/>
      <c r="AV231" s="271"/>
      <c r="AW231" s="271"/>
      <c r="AX231" s="271"/>
      <c r="AY231" s="271"/>
      <c r="AZ231" s="271"/>
      <c r="BA231" s="269"/>
      <c r="BB231" s="267"/>
      <c r="BC231" s="77"/>
    </row>
    <row r="232" spans="1:55" s="268" customFormat="1" x14ac:dyDescent="0.3">
      <c r="A232" s="75"/>
      <c r="B232" s="266"/>
      <c r="C232" s="264"/>
      <c r="D232" s="251"/>
      <c r="E232" s="251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  <c r="AF232" s="251"/>
      <c r="AG232" s="251"/>
      <c r="AH232" s="251"/>
      <c r="AI232" s="251"/>
      <c r="AJ232" s="251"/>
      <c r="AK232" s="251"/>
      <c r="AL232" s="251"/>
      <c r="AM232" s="251"/>
      <c r="AN232" s="251"/>
      <c r="AO232" s="251"/>
      <c r="AP232" s="251"/>
      <c r="AQ232" s="251"/>
      <c r="AR232" s="251"/>
      <c r="AS232" s="251"/>
      <c r="AT232" s="251"/>
      <c r="AU232" s="250"/>
      <c r="AV232" s="250"/>
      <c r="AW232" s="250"/>
      <c r="AX232" s="250"/>
      <c r="AY232" s="250"/>
      <c r="AZ232" s="250"/>
      <c r="BA232" s="251"/>
      <c r="BB232" s="267"/>
      <c r="BC232" s="77"/>
    </row>
    <row r="233" spans="1:55" s="78" customFormat="1" x14ac:dyDescent="0.25">
      <c r="A233" s="75"/>
      <c r="B233" s="97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72"/>
      <c r="AV233" s="72"/>
      <c r="AW233" s="72"/>
      <c r="AX233" s="72"/>
      <c r="AY233" s="72"/>
      <c r="AZ233" s="72"/>
      <c r="BA233" s="98"/>
      <c r="BB233" s="135"/>
      <c r="BC233" s="77"/>
    </row>
    <row r="234" spans="1:55" s="78" customFormat="1" x14ac:dyDescent="0.25">
      <c r="A234" s="75"/>
      <c r="B234" s="97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72"/>
      <c r="AV234" s="72"/>
      <c r="AW234" s="72"/>
      <c r="AX234" s="72"/>
      <c r="AY234" s="72"/>
      <c r="AZ234" s="72"/>
      <c r="BA234" s="98"/>
      <c r="BB234" s="135"/>
      <c r="BC234" s="77"/>
    </row>
    <row r="235" spans="1:55" s="78" customFormat="1" x14ac:dyDescent="0.25">
      <c r="A235" s="75"/>
      <c r="B235" s="97"/>
      <c r="C235" s="269"/>
      <c r="D235" s="269"/>
      <c r="E235" s="269"/>
      <c r="F235" s="269"/>
      <c r="G235" s="269"/>
      <c r="H235" s="269"/>
      <c r="I235" s="269"/>
      <c r="J235" s="269"/>
      <c r="K235" s="269"/>
      <c r="L235" s="269"/>
      <c r="M235" s="269"/>
      <c r="N235" s="269"/>
      <c r="O235" s="269"/>
      <c r="P235" s="269"/>
      <c r="Q235" s="269"/>
      <c r="R235" s="269"/>
      <c r="S235" s="269"/>
      <c r="T235" s="269"/>
      <c r="U235" s="269"/>
      <c r="V235" s="269"/>
      <c r="W235" s="269"/>
      <c r="X235" s="269"/>
      <c r="Y235" s="269"/>
      <c r="Z235" s="269"/>
      <c r="AA235" s="269"/>
      <c r="AB235" s="269"/>
      <c r="AC235" s="269"/>
      <c r="AD235" s="269"/>
      <c r="AE235" s="269"/>
      <c r="AF235" s="269"/>
      <c r="AG235" s="269"/>
      <c r="AH235" s="269"/>
      <c r="AI235" s="269"/>
      <c r="AJ235" s="269"/>
      <c r="AK235" s="269"/>
      <c r="AL235" s="269"/>
      <c r="AM235" s="269"/>
      <c r="AN235" s="269"/>
      <c r="AO235" s="269"/>
      <c r="AP235" s="269"/>
      <c r="AQ235" s="269"/>
      <c r="AR235" s="269"/>
      <c r="AS235" s="269"/>
      <c r="AT235" s="269"/>
      <c r="AU235" s="72"/>
      <c r="AV235" s="72"/>
      <c r="AW235" s="72"/>
      <c r="AX235" s="72"/>
      <c r="AY235" s="72"/>
      <c r="AZ235" s="72"/>
      <c r="BA235" s="98"/>
      <c r="BB235" s="135"/>
      <c r="BC235" s="77"/>
    </row>
    <row r="236" spans="1:55" s="268" customFormat="1" x14ac:dyDescent="0.25">
      <c r="A236" s="75"/>
      <c r="B236" s="97"/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269"/>
      <c r="AA236" s="269"/>
      <c r="AB236" s="269"/>
      <c r="AC236" s="269"/>
      <c r="AD236" s="269"/>
      <c r="AE236" s="269"/>
      <c r="AF236" s="269"/>
      <c r="AG236" s="269"/>
      <c r="AH236" s="269"/>
      <c r="AI236" s="269"/>
      <c r="AJ236" s="269"/>
      <c r="AK236" s="269"/>
      <c r="AL236" s="269"/>
      <c r="AM236" s="269"/>
      <c r="AN236" s="269"/>
      <c r="AO236" s="269"/>
      <c r="AP236" s="269"/>
      <c r="AQ236" s="269"/>
      <c r="AR236" s="269"/>
      <c r="AS236" s="269"/>
      <c r="AT236" s="269"/>
      <c r="AU236" s="72"/>
      <c r="AV236" s="72"/>
      <c r="AW236" s="72"/>
      <c r="AX236" s="72"/>
      <c r="AY236" s="72"/>
      <c r="AZ236" s="72"/>
      <c r="BA236" s="98"/>
      <c r="BB236" s="267"/>
      <c r="BC236" s="77"/>
    </row>
    <row r="237" spans="1:55" s="78" customFormat="1" x14ac:dyDescent="0.25">
      <c r="A237" s="75"/>
      <c r="B237" s="97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72"/>
      <c r="AV237" s="72"/>
      <c r="AW237" s="72"/>
      <c r="AX237" s="72"/>
      <c r="AY237" s="72"/>
      <c r="AZ237" s="72"/>
      <c r="BA237" s="98"/>
      <c r="BB237" s="135"/>
      <c r="BC237" s="77"/>
    </row>
    <row r="238" spans="1:55" s="78" customFormat="1" x14ac:dyDescent="0.25">
      <c r="A238" s="75"/>
      <c r="B238" s="97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72"/>
      <c r="AV238" s="72"/>
      <c r="AW238" s="72"/>
      <c r="AX238" s="72"/>
      <c r="AY238" s="72"/>
      <c r="AZ238" s="72"/>
      <c r="BA238" s="98"/>
      <c r="BB238" s="135"/>
      <c r="BC238" s="77"/>
    </row>
    <row r="239" spans="1:55" s="78" customFormat="1" x14ac:dyDescent="0.25">
      <c r="A239" s="75"/>
      <c r="B239" s="97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72"/>
      <c r="AV239" s="72"/>
      <c r="AW239" s="72"/>
      <c r="AX239" s="72"/>
      <c r="AY239" s="72"/>
      <c r="AZ239" s="72"/>
      <c r="BA239" s="98"/>
      <c r="BB239" s="135"/>
      <c r="BC239" s="77"/>
    </row>
    <row r="240" spans="1:55" s="268" customFormat="1" x14ac:dyDescent="0.25">
      <c r="A240" s="75"/>
      <c r="B240" s="272"/>
      <c r="C240" s="269"/>
      <c r="D240" s="269"/>
      <c r="E240" s="269"/>
      <c r="F240" s="269"/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  <c r="X240" s="269"/>
      <c r="Y240" s="269"/>
      <c r="Z240" s="269"/>
      <c r="AA240" s="269"/>
      <c r="AB240" s="269"/>
      <c r="AC240" s="269"/>
      <c r="AD240" s="269"/>
      <c r="AE240" s="269"/>
      <c r="AF240" s="269"/>
      <c r="AG240" s="269"/>
      <c r="AH240" s="269"/>
      <c r="AI240" s="269"/>
      <c r="AJ240" s="269"/>
      <c r="AK240" s="269"/>
      <c r="AL240" s="269"/>
      <c r="AM240" s="269"/>
      <c r="AN240" s="269"/>
      <c r="AO240" s="269"/>
      <c r="AP240" s="269"/>
      <c r="AQ240" s="269"/>
      <c r="AR240" s="269"/>
      <c r="AS240" s="269"/>
      <c r="AT240" s="269"/>
      <c r="AU240" s="271"/>
      <c r="AV240" s="271"/>
      <c r="AW240" s="271"/>
      <c r="AX240" s="271"/>
      <c r="AY240" s="271"/>
      <c r="AZ240" s="271"/>
      <c r="BA240" s="269"/>
      <c r="BB240" s="267"/>
      <c r="BC240" s="77"/>
    </row>
    <row r="241" spans="1:55" s="268" customFormat="1" x14ac:dyDescent="0.25">
      <c r="A241" s="75"/>
      <c r="B241" s="97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72"/>
      <c r="AV241" s="72"/>
      <c r="AW241" s="72"/>
      <c r="AX241" s="72"/>
      <c r="AY241" s="72"/>
      <c r="AZ241" s="72"/>
      <c r="BA241" s="98"/>
      <c r="BB241" s="267"/>
      <c r="BC241" s="77"/>
    </row>
    <row r="242" spans="1:55" s="268" customFormat="1" x14ac:dyDescent="0.25">
      <c r="A242" s="75"/>
      <c r="B242" s="97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72"/>
      <c r="AV242" s="72"/>
      <c r="AW242" s="72"/>
      <c r="AX242" s="72"/>
      <c r="AY242" s="72"/>
      <c r="AZ242" s="72"/>
      <c r="BA242" s="98"/>
      <c r="BB242" s="267"/>
      <c r="BC242" s="77"/>
    </row>
    <row r="243" spans="1:55" s="78" customFormat="1" x14ac:dyDescent="0.25">
      <c r="A243" s="75"/>
      <c r="B243" s="97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72"/>
      <c r="AV243" s="72"/>
      <c r="AW243" s="72"/>
      <c r="AX243" s="72"/>
      <c r="AY243" s="72"/>
      <c r="AZ243" s="72"/>
      <c r="BA243" s="98"/>
      <c r="BB243" s="135"/>
      <c r="BC243" s="77"/>
    </row>
    <row r="244" spans="1:55" s="268" customFormat="1" x14ac:dyDescent="0.25">
      <c r="A244" s="75"/>
      <c r="B244" s="272"/>
      <c r="C244" s="269"/>
      <c r="D244" s="269"/>
      <c r="E244" s="269"/>
      <c r="F244" s="269"/>
      <c r="G244" s="269"/>
      <c r="H244" s="269"/>
      <c r="I244" s="269"/>
      <c r="J244" s="269"/>
      <c r="K244" s="269"/>
      <c r="L244" s="269"/>
      <c r="M244" s="269"/>
      <c r="N244" s="269"/>
      <c r="O244" s="269"/>
      <c r="P244" s="269"/>
      <c r="Q244" s="269"/>
      <c r="R244" s="269"/>
      <c r="S244" s="269"/>
      <c r="T244" s="269"/>
      <c r="U244" s="269"/>
      <c r="V244" s="269"/>
      <c r="W244" s="269"/>
      <c r="X244" s="269"/>
      <c r="Y244" s="269"/>
      <c r="Z244" s="269"/>
      <c r="AA244" s="269"/>
      <c r="AB244" s="269"/>
      <c r="AC244" s="269"/>
      <c r="AD244" s="269"/>
      <c r="AE244" s="269"/>
      <c r="AF244" s="269"/>
      <c r="AG244" s="269"/>
      <c r="AH244" s="269"/>
      <c r="AI244" s="269"/>
      <c r="AJ244" s="269"/>
      <c r="AK244" s="269"/>
      <c r="AL244" s="269"/>
      <c r="AM244" s="269"/>
      <c r="AN244" s="269"/>
      <c r="AO244" s="269"/>
      <c r="AP244" s="269"/>
      <c r="AQ244" s="269"/>
      <c r="AR244" s="269"/>
      <c r="AS244" s="269"/>
      <c r="AT244" s="269"/>
      <c r="AU244" s="271"/>
      <c r="AV244" s="271"/>
      <c r="AW244" s="271"/>
      <c r="AX244" s="271"/>
      <c r="AY244" s="271"/>
      <c r="AZ244" s="271"/>
      <c r="BA244" s="269"/>
      <c r="BB244" s="267"/>
      <c r="BC244" s="77"/>
    </row>
    <row r="245" spans="1:55" s="268" customFormat="1" x14ac:dyDescent="0.25">
      <c r="A245" s="75"/>
      <c r="B245" s="272"/>
      <c r="C245" s="269"/>
      <c r="D245" s="269"/>
      <c r="E245" s="269"/>
      <c r="F245" s="269"/>
      <c r="G245" s="269"/>
      <c r="H245" s="269"/>
      <c r="I245" s="269"/>
      <c r="J245" s="269"/>
      <c r="K245" s="269"/>
      <c r="L245" s="269"/>
      <c r="M245" s="269"/>
      <c r="N245" s="269"/>
      <c r="O245" s="269"/>
      <c r="P245" s="269"/>
      <c r="Q245" s="269"/>
      <c r="R245" s="269"/>
      <c r="S245" s="269"/>
      <c r="T245" s="269"/>
      <c r="U245" s="269"/>
      <c r="V245" s="269"/>
      <c r="W245" s="269"/>
      <c r="X245" s="269"/>
      <c r="Y245" s="269"/>
      <c r="Z245" s="269"/>
      <c r="AA245" s="269"/>
      <c r="AB245" s="269"/>
      <c r="AC245" s="269"/>
      <c r="AD245" s="269"/>
      <c r="AE245" s="269"/>
      <c r="AF245" s="269"/>
      <c r="AG245" s="269"/>
      <c r="AH245" s="269"/>
      <c r="AI245" s="269"/>
      <c r="AJ245" s="269"/>
      <c r="AK245" s="269"/>
      <c r="AL245" s="269"/>
      <c r="AM245" s="269"/>
      <c r="AN245" s="269"/>
      <c r="AO245" s="269"/>
      <c r="AP245" s="269"/>
      <c r="AQ245" s="269"/>
      <c r="AR245" s="269"/>
      <c r="AS245" s="269"/>
      <c r="AT245" s="269"/>
      <c r="AU245" s="271"/>
      <c r="AV245" s="271"/>
      <c r="AW245" s="271"/>
      <c r="AX245" s="271"/>
      <c r="AY245" s="271"/>
      <c r="AZ245" s="271"/>
      <c r="BA245" s="269"/>
      <c r="BB245" s="267"/>
      <c r="BC245" s="77"/>
    </row>
    <row r="246" spans="1:55" s="268" customFormat="1" x14ac:dyDescent="0.25">
      <c r="A246" s="75"/>
      <c r="B246" s="272"/>
      <c r="C246" s="269"/>
      <c r="D246" s="269"/>
      <c r="E246" s="269"/>
      <c r="F246" s="269"/>
      <c r="G246" s="269"/>
      <c r="H246" s="269"/>
      <c r="I246" s="269"/>
      <c r="J246" s="269"/>
      <c r="K246" s="269"/>
      <c r="L246" s="269"/>
      <c r="M246" s="269"/>
      <c r="N246" s="269"/>
      <c r="O246" s="269"/>
      <c r="P246" s="269"/>
      <c r="Q246" s="269"/>
      <c r="R246" s="269"/>
      <c r="S246" s="269"/>
      <c r="T246" s="269"/>
      <c r="U246" s="269"/>
      <c r="V246" s="269"/>
      <c r="W246" s="269"/>
      <c r="X246" s="269"/>
      <c r="Y246" s="269"/>
      <c r="Z246" s="269"/>
      <c r="AA246" s="269"/>
      <c r="AB246" s="269"/>
      <c r="AC246" s="269"/>
      <c r="AD246" s="269"/>
      <c r="AE246" s="269"/>
      <c r="AF246" s="269"/>
      <c r="AG246" s="269"/>
      <c r="AH246" s="269"/>
      <c r="AI246" s="269"/>
      <c r="AJ246" s="269"/>
      <c r="AK246" s="269"/>
      <c r="AL246" s="269"/>
      <c r="AM246" s="269"/>
      <c r="AN246" s="269"/>
      <c r="AO246" s="269"/>
      <c r="AP246" s="269"/>
      <c r="AQ246" s="269"/>
      <c r="AR246" s="269"/>
      <c r="AS246" s="269"/>
      <c r="AT246" s="269"/>
      <c r="AU246" s="271"/>
      <c r="AV246" s="271"/>
      <c r="AW246" s="271"/>
      <c r="AX246" s="271"/>
      <c r="AY246" s="271"/>
      <c r="AZ246" s="271"/>
      <c r="BA246" s="269"/>
      <c r="BB246" s="267"/>
      <c r="BC246" s="77"/>
    </row>
    <row r="247" spans="1:55" s="268" customFormat="1" x14ac:dyDescent="0.25">
      <c r="A247" s="75"/>
      <c r="B247" s="97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72"/>
      <c r="AV247" s="72"/>
      <c r="AW247" s="72"/>
      <c r="AX247" s="72"/>
      <c r="AY247" s="72"/>
      <c r="AZ247" s="72"/>
      <c r="BA247" s="98"/>
      <c r="BB247" s="267"/>
      <c r="BC247" s="77"/>
    </row>
    <row r="248" spans="1:55" s="268" customFormat="1" x14ac:dyDescent="0.25">
      <c r="A248" s="75"/>
      <c r="B248" s="272"/>
      <c r="C248" s="269"/>
      <c r="D248" s="269"/>
      <c r="E248" s="269"/>
      <c r="F248" s="269"/>
      <c r="G248" s="269"/>
      <c r="H248" s="269"/>
      <c r="I248" s="269"/>
      <c r="J248" s="269"/>
      <c r="K248" s="269"/>
      <c r="L248" s="269"/>
      <c r="M248" s="269"/>
      <c r="N248" s="269"/>
      <c r="O248" s="269"/>
      <c r="P248" s="269"/>
      <c r="Q248" s="269"/>
      <c r="R248" s="269"/>
      <c r="S248" s="269"/>
      <c r="T248" s="269"/>
      <c r="U248" s="269"/>
      <c r="V248" s="269"/>
      <c r="W248" s="269"/>
      <c r="X248" s="269"/>
      <c r="Y248" s="269"/>
      <c r="Z248" s="269"/>
      <c r="AA248" s="269"/>
      <c r="AB248" s="269"/>
      <c r="AC248" s="269"/>
      <c r="AD248" s="269"/>
      <c r="AE248" s="269"/>
      <c r="AF248" s="269"/>
      <c r="AG248" s="269"/>
      <c r="AH248" s="269"/>
      <c r="AI248" s="269"/>
      <c r="AJ248" s="269"/>
      <c r="AK248" s="269"/>
      <c r="AL248" s="269"/>
      <c r="AM248" s="269"/>
      <c r="AN248" s="269"/>
      <c r="AO248" s="269"/>
      <c r="AP248" s="269"/>
      <c r="AQ248" s="269"/>
      <c r="AR248" s="269"/>
      <c r="AS248" s="269"/>
      <c r="AT248" s="269"/>
      <c r="AU248" s="271"/>
      <c r="AV248" s="271"/>
      <c r="AW248" s="271"/>
      <c r="AX248" s="271"/>
      <c r="AY248" s="271"/>
      <c r="AZ248" s="271"/>
      <c r="BA248" s="269"/>
      <c r="BB248" s="267"/>
      <c r="BC248" s="77"/>
    </row>
    <row r="249" spans="1:55" s="232" customFormat="1" x14ac:dyDescent="0.25">
      <c r="A249" s="75"/>
      <c r="B249" s="272"/>
      <c r="C249" s="269"/>
      <c r="D249" s="269"/>
      <c r="E249" s="269"/>
      <c r="F249" s="269"/>
      <c r="G249" s="269"/>
      <c r="H249" s="269"/>
      <c r="I249" s="269"/>
      <c r="J249" s="269"/>
      <c r="K249" s="269"/>
      <c r="L249" s="269"/>
      <c r="M249" s="269"/>
      <c r="N249" s="269"/>
      <c r="O249" s="269"/>
      <c r="P249" s="269"/>
      <c r="Q249" s="269"/>
      <c r="R249" s="269"/>
      <c r="S249" s="269"/>
      <c r="T249" s="269"/>
      <c r="U249" s="269"/>
      <c r="V249" s="269"/>
      <c r="W249" s="269"/>
      <c r="X249" s="269"/>
      <c r="Y249" s="269"/>
      <c r="Z249" s="269"/>
      <c r="AA249" s="269"/>
      <c r="AB249" s="269"/>
      <c r="AC249" s="269"/>
      <c r="AD249" s="269"/>
      <c r="AE249" s="269"/>
      <c r="AF249" s="269"/>
      <c r="AG249" s="269"/>
      <c r="AH249" s="269"/>
      <c r="AI249" s="269"/>
      <c r="AJ249" s="269"/>
      <c r="AK249" s="269"/>
      <c r="AL249" s="269"/>
      <c r="AM249" s="269"/>
      <c r="AN249" s="269"/>
      <c r="AO249" s="269"/>
      <c r="AP249" s="269"/>
      <c r="AQ249" s="269"/>
      <c r="AR249" s="269"/>
      <c r="AS249" s="269"/>
      <c r="AT249" s="269"/>
      <c r="AU249" s="271"/>
      <c r="AV249" s="271"/>
      <c r="AW249" s="271"/>
      <c r="AX249" s="271"/>
      <c r="AY249" s="271"/>
      <c r="AZ249" s="271"/>
      <c r="BA249" s="269"/>
      <c r="BB249" s="231"/>
      <c r="BC249" s="77"/>
    </row>
    <row r="250" spans="1:55" s="232" customFormat="1" x14ac:dyDescent="0.25">
      <c r="A250" s="75"/>
      <c r="B250" s="272"/>
      <c r="C250" s="269"/>
      <c r="D250" s="269"/>
      <c r="E250" s="269"/>
      <c r="F250" s="269"/>
      <c r="G250" s="269"/>
      <c r="H250" s="269"/>
      <c r="I250" s="269"/>
      <c r="J250" s="269"/>
      <c r="K250" s="269"/>
      <c r="L250" s="269"/>
      <c r="M250" s="269"/>
      <c r="N250" s="269"/>
      <c r="O250" s="269"/>
      <c r="P250" s="269"/>
      <c r="Q250" s="269"/>
      <c r="R250" s="269"/>
      <c r="S250" s="269"/>
      <c r="T250" s="269"/>
      <c r="U250" s="269"/>
      <c r="V250" s="269"/>
      <c r="W250" s="269"/>
      <c r="X250" s="269"/>
      <c r="Y250" s="269"/>
      <c r="Z250" s="269"/>
      <c r="AA250" s="269"/>
      <c r="AB250" s="269"/>
      <c r="AC250" s="269"/>
      <c r="AD250" s="269"/>
      <c r="AE250" s="269"/>
      <c r="AF250" s="269"/>
      <c r="AG250" s="269"/>
      <c r="AH250" s="269"/>
      <c r="AI250" s="269"/>
      <c r="AJ250" s="269"/>
      <c r="AK250" s="269"/>
      <c r="AL250" s="269"/>
      <c r="AM250" s="269"/>
      <c r="AN250" s="269"/>
      <c r="AO250" s="269"/>
      <c r="AP250" s="269"/>
      <c r="AQ250" s="269"/>
      <c r="AR250" s="269"/>
      <c r="AS250" s="269"/>
      <c r="AT250" s="269"/>
      <c r="AU250" s="271"/>
      <c r="AV250" s="271"/>
      <c r="AW250" s="271"/>
      <c r="AX250" s="271"/>
      <c r="AY250" s="271"/>
      <c r="AZ250" s="271"/>
      <c r="BA250" s="269"/>
      <c r="BB250" s="231"/>
      <c r="BC250" s="77"/>
    </row>
    <row r="251" spans="1:55" s="78" customFormat="1" x14ac:dyDescent="0.25">
      <c r="A251" s="75"/>
      <c r="B251" s="272"/>
      <c r="C251" s="269"/>
      <c r="D251" s="269"/>
      <c r="E251" s="269"/>
      <c r="F251" s="269"/>
      <c r="G251" s="269"/>
      <c r="H251" s="269"/>
      <c r="I251" s="269"/>
      <c r="J251" s="269"/>
      <c r="K251" s="269"/>
      <c r="L251" s="269"/>
      <c r="M251" s="269"/>
      <c r="N251" s="269"/>
      <c r="O251" s="269"/>
      <c r="P251" s="269"/>
      <c r="Q251" s="269"/>
      <c r="R251" s="269"/>
      <c r="S251" s="269"/>
      <c r="T251" s="269"/>
      <c r="U251" s="269"/>
      <c r="V251" s="269"/>
      <c r="W251" s="269"/>
      <c r="X251" s="269"/>
      <c r="Y251" s="269"/>
      <c r="Z251" s="269"/>
      <c r="AA251" s="269"/>
      <c r="AB251" s="269"/>
      <c r="AC251" s="269"/>
      <c r="AD251" s="269"/>
      <c r="AE251" s="269"/>
      <c r="AF251" s="269"/>
      <c r="AG251" s="269"/>
      <c r="AH251" s="269"/>
      <c r="AI251" s="269"/>
      <c r="AJ251" s="269"/>
      <c r="AK251" s="269"/>
      <c r="AL251" s="269"/>
      <c r="AM251" s="269"/>
      <c r="AN251" s="269"/>
      <c r="AO251" s="269"/>
      <c r="AP251" s="269"/>
      <c r="AQ251" s="269"/>
      <c r="AR251" s="269"/>
      <c r="AS251" s="269"/>
      <c r="AT251" s="269"/>
      <c r="AU251" s="271"/>
      <c r="AV251" s="271"/>
      <c r="AW251" s="271"/>
      <c r="AX251" s="271"/>
      <c r="AY251" s="271"/>
      <c r="AZ251" s="271"/>
      <c r="BA251" s="269"/>
      <c r="BB251" s="135"/>
      <c r="BC251" s="77"/>
    </row>
    <row r="252" spans="1:55" s="75" customFormat="1" x14ac:dyDescent="0.25">
      <c r="B252" s="272"/>
      <c r="C252" s="269"/>
      <c r="D252" s="269"/>
      <c r="E252" s="269"/>
      <c r="F252" s="269"/>
      <c r="G252" s="269"/>
      <c r="H252" s="269"/>
      <c r="I252" s="269"/>
      <c r="J252" s="269"/>
      <c r="K252" s="269"/>
      <c r="L252" s="269"/>
      <c r="M252" s="269"/>
      <c r="N252" s="269"/>
      <c r="O252" s="269"/>
      <c r="P252" s="269"/>
      <c r="Q252" s="269"/>
      <c r="R252" s="269"/>
      <c r="S252" s="269"/>
      <c r="T252" s="269"/>
      <c r="U252" s="269"/>
      <c r="V252" s="269"/>
      <c r="W252" s="269"/>
      <c r="X252" s="269"/>
      <c r="Y252" s="269"/>
      <c r="Z252" s="269"/>
      <c r="AA252" s="269"/>
      <c r="AB252" s="269"/>
      <c r="AC252" s="269"/>
      <c r="AD252" s="269"/>
      <c r="AE252" s="269"/>
      <c r="AF252" s="269"/>
      <c r="AG252" s="269"/>
      <c r="AH252" s="269"/>
      <c r="AI252" s="269"/>
      <c r="AJ252" s="269"/>
      <c r="AK252" s="269"/>
      <c r="AL252" s="269"/>
      <c r="AM252" s="269"/>
      <c r="AN252" s="269"/>
      <c r="AO252" s="269"/>
      <c r="AP252" s="269"/>
      <c r="AQ252" s="269"/>
      <c r="AR252" s="269"/>
      <c r="AS252" s="269"/>
      <c r="AT252" s="269"/>
      <c r="AU252" s="271"/>
      <c r="AV252" s="271"/>
      <c r="AW252" s="271"/>
      <c r="AX252" s="271"/>
      <c r="AY252" s="271"/>
      <c r="AZ252" s="271"/>
      <c r="BA252" s="269"/>
      <c r="BB252" s="273"/>
      <c r="BC252" s="274"/>
    </row>
    <row r="253" spans="1:55" s="75" customFormat="1" x14ac:dyDescent="0.3">
      <c r="B253" s="266"/>
      <c r="C253" s="264"/>
      <c r="D253" s="251"/>
      <c r="E253" s="251"/>
      <c r="F253" s="251"/>
      <c r="G253" s="251"/>
      <c r="H253" s="251"/>
      <c r="I253" s="251"/>
      <c r="J253" s="251"/>
      <c r="K253" s="251"/>
      <c r="L253" s="251"/>
      <c r="M253" s="251"/>
      <c r="N253" s="251"/>
      <c r="O253" s="251"/>
      <c r="P253" s="251"/>
      <c r="Q253" s="251"/>
      <c r="R253" s="251"/>
      <c r="S253" s="251"/>
      <c r="T253" s="251"/>
      <c r="U253" s="251"/>
      <c r="V253" s="251"/>
      <c r="W253" s="251"/>
      <c r="X253" s="251"/>
      <c r="Y253" s="251"/>
      <c r="Z253" s="251"/>
      <c r="AA253" s="251"/>
      <c r="AB253" s="251"/>
      <c r="AC253" s="251"/>
      <c r="AD253" s="251"/>
      <c r="AE253" s="251"/>
      <c r="AF253" s="251"/>
      <c r="AG253" s="251"/>
      <c r="AH253" s="251"/>
      <c r="AI253" s="251"/>
      <c r="AJ253" s="251"/>
      <c r="AK253" s="251"/>
      <c r="AL253" s="251"/>
      <c r="AM253" s="251"/>
      <c r="AN253" s="251"/>
      <c r="AO253" s="251"/>
      <c r="AP253" s="251"/>
      <c r="AQ253" s="251"/>
      <c r="AR253" s="251"/>
      <c r="AS253" s="251"/>
      <c r="AT253" s="251"/>
      <c r="AU253" s="250"/>
      <c r="AV253" s="250"/>
      <c r="AW253" s="250"/>
      <c r="AX253" s="250"/>
      <c r="AY253" s="250"/>
      <c r="AZ253" s="250"/>
      <c r="BA253" s="251"/>
      <c r="BB253" s="273"/>
      <c r="BC253" s="274"/>
    </row>
    <row r="254" spans="1:55" s="78" customFormat="1" x14ac:dyDescent="0.3">
      <c r="A254" s="75"/>
      <c r="B254" s="266"/>
      <c r="C254" s="264"/>
      <c r="D254" s="251"/>
      <c r="E254" s="251"/>
      <c r="F254" s="251"/>
      <c r="G254" s="251"/>
      <c r="H254" s="251"/>
      <c r="I254" s="251"/>
      <c r="J254" s="251"/>
      <c r="K254" s="251"/>
      <c r="L254" s="251"/>
      <c r="M254" s="251"/>
      <c r="N254" s="251"/>
      <c r="O254" s="251"/>
      <c r="P254" s="251"/>
      <c r="Q254" s="251"/>
      <c r="R254" s="25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  <c r="AF254" s="251"/>
      <c r="AG254" s="251"/>
      <c r="AH254" s="251"/>
      <c r="AI254" s="251"/>
      <c r="AJ254" s="251"/>
      <c r="AK254" s="251"/>
      <c r="AL254" s="251"/>
      <c r="AM254" s="251"/>
      <c r="AN254" s="251"/>
      <c r="AO254" s="251"/>
      <c r="AP254" s="251"/>
      <c r="AQ254" s="251"/>
      <c r="AR254" s="251"/>
      <c r="AS254" s="251"/>
      <c r="AT254" s="251"/>
      <c r="AU254" s="250"/>
      <c r="AV254" s="250"/>
      <c r="AW254" s="250"/>
      <c r="AX254" s="250"/>
      <c r="AY254" s="250"/>
      <c r="AZ254" s="250"/>
      <c r="BA254" s="251"/>
      <c r="BB254" s="135"/>
      <c r="BC254" s="77"/>
    </row>
    <row r="255" spans="1:55" s="78" customFormat="1" x14ac:dyDescent="0.25">
      <c r="A255" s="321"/>
      <c r="B255" s="322"/>
      <c r="C255" s="320"/>
      <c r="D255" s="320"/>
      <c r="E255" s="320"/>
      <c r="F255" s="320"/>
      <c r="G255" s="320"/>
      <c r="H255" s="320"/>
      <c r="I255" s="320"/>
      <c r="J255" s="320"/>
      <c r="K255" s="320"/>
      <c r="L255" s="320"/>
      <c r="M255" s="320"/>
      <c r="N255" s="320"/>
      <c r="O255" s="320"/>
      <c r="P255" s="320"/>
      <c r="Q255" s="320"/>
      <c r="R255" s="320"/>
      <c r="S255" s="320"/>
      <c r="T255" s="320"/>
      <c r="U255" s="320"/>
      <c r="V255" s="320"/>
      <c r="W255" s="320"/>
      <c r="X255" s="320"/>
      <c r="Y255" s="320"/>
      <c r="Z255" s="320"/>
      <c r="AA255" s="320"/>
      <c r="AB255" s="320"/>
      <c r="AC255" s="320"/>
      <c r="AD255" s="320"/>
      <c r="AE255" s="320"/>
      <c r="AF255" s="320"/>
      <c r="AG255" s="320"/>
      <c r="AH255" s="320"/>
      <c r="AI255" s="320"/>
      <c r="AJ255" s="320"/>
      <c r="AK255" s="320"/>
      <c r="AL255" s="320"/>
      <c r="AM255" s="320"/>
      <c r="AN255" s="320"/>
      <c r="AO255" s="320"/>
      <c r="AP255" s="320"/>
      <c r="AQ255" s="320"/>
      <c r="AR255" s="320"/>
      <c r="AS255" s="320"/>
      <c r="AT255" s="320"/>
      <c r="AU255" s="319"/>
      <c r="AV255" s="319"/>
      <c r="AW255" s="319"/>
      <c r="AX255" s="72"/>
      <c r="AY255" s="72"/>
      <c r="AZ255" s="72"/>
      <c r="BA255" s="98"/>
      <c r="BB255" s="135"/>
      <c r="BC255" s="77"/>
    </row>
    <row r="256" spans="1:55" s="78" customFormat="1" x14ac:dyDescent="0.25">
      <c r="A256" s="321"/>
      <c r="B256" s="322"/>
      <c r="C256" s="320"/>
      <c r="D256" s="320"/>
      <c r="E256" s="320"/>
      <c r="F256" s="320"/>
      <c r="G256" s="320"/>
      <c r="H256" s="320"/>
      <c r="I256" s="320"/>
      <c r="J256" s="320"/>
      <c r="K256" s="320"/>
      <c r="L256" s="320"/>
      <c r="M256" s="320"/>
      <c r="N256" s="320"/>
      <c r="O256" s="320"/>
      <c r="P256" s="320"/>
      <c r="Q256" s="320"/>
      <c r="R256" s="320"/>
      <c r="S256" s="320"/>
      <c r="T256" s="320"/>
      <c r="U256" s="320"/>
      <c r="V256" s="320"/>
      <c r="W256" s="320"/>
      <c r="X256" s="320"/>
      <c r="Y256" s="320"/>
      <c r="Z256" s="320"/>
      <c r="AA256" s="320"/>
      <c r="AB256" s="320"/>
      <c r="AC256" s="320"/>
      <c r="AD256" s="320"/>
      <c r="AE256" s="320"/>
      <c r="AF256" s="320"/>
      <c r="AG256" s="320"/>
      <c r="AH256" s="320"/>
      <c r="AI256" s="320"/>
      <c r="AJ256" s="320"/>
      <c r="AK256" s="320"/>
      <c r="AL256" s="320"/>
      <c r="AM256" s="320"/>
      <c r="AN256" s="320"/>
      <c r="AO256" s="320"/>
      <c r="AP256" s="320"/>
      <c r="AQ256" s="320"/>
      <c r="AR256" s="320"/>
      <c r="AS256" s="320"/>
      <c r="AT256" s="320"/>
      <c r="AU256" s="319"/>
      <c r="AV256" s="319"/>
      <c r="AW256" s="319"/>
      <c r="AX256" s="72"/>
      <c r="AY256" s="72"/>
      <c r="AZ256" s="72"/>
      <c r="BA256" s="98"/>
      <c r="BB256" s="135"/>
      <c r="BC256" s="77"/>
    </row>
    <row r="257" spans="1:55" s="78" customFormat="1" x14ac:dyDescent="0.25">
      <c r="A257" s="321"/>
      <c r="B257" s="322"/>
      <c r="C257" s="320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319"/>
      <c r="AV257" s="319"/>
      <c r="AW257" s="319"/>
      <c r="AX257" s="72"/>
      <c r="AY257" s="72"/>
      <c r="AZ257" s="72"/>
      <c r="BA257" s="98"/>
      <c r="BB257" s="135"/>
      <c r="BC257" s="77"/>
    </row>
    <row r="258" spans="1:55" s="78" customFormat="1" x14ac:dyDescent="0.25">
      <c r="A258" s="75"/>
      <c r="B258" s="97"/>
      <c r="C258" s="275"/>
      <c r="D258" s="276"/>
      <c r="E258" s="276"/>
      <c r="F258" s="276"/>
      <c r="G258" s="276"/>
      <c r="H258" s="276"/>
      <c r="I258" s="276"/>
      <c r="J258" s="276"/>
      <c r="K258" s="276"/>
      <c r="L258" s="276"/>
      <c r="M258" s="276"/>
      <c r="N258" s="276"/>
      <c r="O258" s="276"/>
      <c r="P258" s="276"/>
      <c r="Q258" s="276"/>
      <c r="R258" s="276"/>
      <c r="S258" s="276"/>
      <c r="T258" s="276"/>
      <c r="U258" s="276"/>
      <c r="V258" s="276"/>
      <c r="W258" s="276"/>
      <c r="X258" s="276"/>
      <c r="Y258" s="276"/>
      <c r="Z258" s="276"/>
      <c r="AA258" s="276"/>
      <c r="AB258" s="276"/>
      <c r="AC258" s="276"/>
      <c r="AD258" s="276"/>
      <c r="AE258" s="276"/>
      <c r="AF258" s="276"/>
      <c r="AG258" s="276"/>
      <c r="AH258" s="276"/>
      <c r="AI258" s="276"/>
      <c r="AJ258" s="276"/>
      <c r="AK258" s="276"/>
      <c r="AL258" s="276"/>
      <c r="AM258" s="276"/>
      <c r="AN258" s="276"/>
      <c r="AO258" s="276"/>
      <c r="AP258" s="276"/>
      <c r="AQ258" s="276"/>
      <c r="AR258" s="276"/>
      <c r="AS258" s="276"/>
      <c r="AT258" s="276"/>
      <c r="AU258" s="277"/>
      <c r="AV258" s="277"/>
      <c r="AW258" s="277"/>
      <c r="AX258" s="277"/>
      <c r="AY258" s="277"/>
      <c r="AZ258" s="277"/>
      <c r="BA258" s="276"/>
      <c r="BB258" s="135"/>
      <c r="BC258" s="77"/>
    </row>
    <row r="259" spans="1:55" s="78" customFormat="1" x14ac:dyDescent="0.25">
      <c r="A259" s="75"/>
      <c r="B259" s="97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72"/>
      <c r="AV259" s="72"/>
      <c r="AW259" s="72"/>
      <c r="AX259" s="72"/>
      <c r="AY259" s="72"/>
      <c r="AZ259" s="72"/>
      <c r="BA259" s="98"/>
      <c r="BB259" s="135"/>
      <c r="BC259" s="77"/>
    </row>
    <row r="260" spans="1:55" s="78" customFormat="1" x14ac:dyDescent="0.25">
      <c r="A260" s="75"/>
      <c r="B260" s="97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72"/>
      <c r="AV260" s="72"/>
      <c r="AW260" s="72"/>
      <c r="AX260" s="72"/>
      <c r="AY260" s="72"/>
      <c r="AZ260" s="72"/>
      <c r="BA260" s="98"/>
      <c r="BB260" s="135"/>
      <c r="BC260" s="77"/>
    </row>
    <row r="261" spans="1:55" s="78" customFormat="1" x14ac:dyDescent="0.25">
      <c r="A261" s="75"/>
      <c r="B261" s="97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72"/>
      <c r="AV261" s="72"/>
      <c r="AW261" s="72"/>
      <c r="AX261" s="72"/>
      <c r="AY261" s="72"/>
      <c r="AZ261" s="72"/>
      <c r="BA261" s="98"/>
      <c r="BB261" s="135"/>
      <c r="BC261" s="77"/>
    </row>
    <row r="262" spans="1:55" s="78" customFormat="1" x14ac:dyDescent="0.25">
      <c r="A262" s="75"/>
      <c r="B262" s="97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72"/>
      <c r="AV262" s="72"/>
      <c r="AW262" s="72"/>
      <c r="AX262" s="72"/>
      <c r="AY262" s="72"/>
      <c r="AZ262" s="72"/>
      <c r="BA262" s="98"/>
      <c r="BB262" s="135"/>
      <c r="BC262" s="77"/>
    </row>
    <row r="263" spans="1:55" s="78" customFormat="1" x14ac:dyDescent="0.25">
      <c r="A263" s="75"/>
      <c r="B263" s="97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72"/>
      <c r="AV263" s="72"/>
      <c r="AW263" s="72"/>
      <c r="AX263" s="72"/>
      <c r="AY263" s="72"/>
      <c r="AZ263" s="72"/>
      <c r="BA263" s="98"/>
      <c r="BB263" s="135"/>
      <c r="BC263" s="77"/>
    </row>
    <row r="264" spans="1:55" s="78" customFormat="1" x14ac:dyDescent="0.25">
      <c r="A264" s="278"/>
      <c r="B264" s="97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72"/>
      <c r="AV264" s="72"/>
      <c r="AW264" s="72"/>
      <c r="AX264" s="72"/>
      <c r="AY264" s="72"/>
      <c r="AZ264" s="72"/>
      <c r="BA264" s="98"/>
      <c r="BB264" s="135"/>
      <c r="BC264" s="77"/>
    </row>
    <row r="265" spans="1:55" s="78" customFormat="1" x14ac:dyDescent="0.25">
      <c r="A265" s="278"/>
      <c r="B265" s="97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72"/>
      <c r="AV265" s="72"/>
      <c r="AW265" s="72"/>
      <c r="AX265" s="72"/>
      <c r="AY265" s="72"/>
      <c r="AZ265" s="72"/>
      <c r="BA265" s="98"/>
      <c r="BB265" s="135"/>
      <c r="BC265" s="77"/>
    </row>
    <row r="266" spans="1:55" s="78" customFormat="1" x14ac:dyDescent="0.25">
      <c r="A266" s="278"/>
      <c r="B266" s="97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72"/>
      <c r="AV266" s="72"/>
      <c r="AW266" s="72"/>
      <c r="AX266" s="72"/>
      <c r="AY266" s="72"/>
      <c r="AZ266" s="72"/>
      <c r="BA266" s="98"/>
      <c r="BB266" s="135"/>
      <c r="BC266" s="77"/>
    </row>
    <row r="267" spans="1:55" s="78" customFormat="1" x14ac:dyDescent="0.25">
      <c r="A267" s="278"/>
      <c r="B267" s="97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72"/>
      <c r="AV267" s="72"/>
      <c r="AW267" s="72"/>
      <c r="AX267" s="72"/>
      <c r="AY267" s="72"/>
      <c r="AZ267" s="72"/>
      <c r="BA267" s="98"/>
      <c r="BB267" s="135"/>
      <c r="BC267" s="77"/>
    </row>
    <row r="268" spans="1:55" s="78" customFormat="1" x14ac:dyDescent="0.25">
      <c r="A268" s="278"/>
      <c r="B268" s="97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72"/>
      <c r="AV268" s="72"/>
      <c r="AW268" s="72"/>
      <c r="AX268" s="72"/>
      <c r="AY268" s="72"/>
      <c r="AZ268" s="72"/>
      <c r="BA268" s="98"/>
      <c r="BB268" s="135"/>
      <c r="BC268" s="77"/>
    </row>
    <row r="269" spans="1:55" s="78" customFormat="1" x14ac:dyDescent="0.25">
      <c r="A269" s="278"/>
      <c r="B269" s="97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72"/>
      <c r="AV269" s="72"/>
      <c r="AW269" s="72"/>
      <c r="AX269" s="72"/>
      <c r="AY269" s="72"/>
      <c r="AZ269" s="72"/>
      <c r="BA269" s="98"/>
      <c r="BB269" s="135"/>
      <c r="BC269" s="77"/>
    </row>
    <row r="270" spans="1:55" s="78" customFormat="1" x14ac:dyDescent="0.25">
      <c r="A270" s="278"/>
      <c r="B270" s="97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72"/>
      <c r="AV270" s="72"/>
      <c r="AW270" s="72"/>
      <c r="AX270" s="72"/>
      <c r="AY270" s="72"/>
      <c r="AZ270" s="72"/>
      <c r="BA270" s="98"/>
      <c r="BB270" s="135"/>
      <c r="BC270" s="77"/>
    </row>
    <row r="271" spans="1:55" s="78" customFormat="1" x14ac:dyDescent="0.25">
      <c r="A271" s="278"/>
      <c r="B271" s="97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72"/>
      <c r="AV271" s="72"/>
      <c r="AW271" s="72"/>
      <c r="AX271" s="72"/>
      <c r="AY271" s="72"/>
      <c r="AZ271" s="72"/>
      <c r="BA271" s="98"/>
      <c r="BB271" s="135"/>
      <c r="BC271" s="77"/>
    </row>
    <row r="272" spans="1:55" s="78" customFormat="1" x14ac:dyDescent="0.25">
      <c r="A272" s="278"/>
      <c r="B272" s="97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72"/>
      <c r="AV272" s="72"/>
      <c r="AW272" s="72"/>
      <c r="AX272" s="72"/>
      <c r="AY272" s="72"/>
      <c r="AZ272" s="72"/>
      <c r="BA272" s="98"/>
      <c r="BB272" s="135"/>
      <c r="BC272" s="77"/>
    </row>
    <row r="273" spans="1:55" s="78" customFormat="1" x14ac:dyDescent="0.25">
      <c r="A273" s="278"/>
      <c r="B273" s="97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72"/>
      <c r="AV273" s="72"/>
      <c r="AW273" s="72"/>
      <c r="AX273" s="72"/>
      <c r="AY273" s="72"/>
      <c r="AZ273" s="72"/>
      <c r="BA273" s="98"/>
      <c r="BB273" s="135"/>
      <c r="BC273" s="77"/>
    </row>
    <row r="274" spans="1:55" s="78" customFormat="1" x14ac:dyDescent="0.25">
      <c r="A274" s="278"/>
      <c r="B274" s="97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72"/>
      <c r="AV274" s="72"/>
      <c r="AW274" s="72"/>
      <c r="AX274" s="72"/>
      <c r="AY274" s="72"/>
      <c r="AZ274" s="72"/>
      <c r="BA274" s="98"/>
      <c r="BB274" s="135"/>
      <c r="BC274" s="77"/>
    </row>
    <row r="275" spans="1:55" s="78" customFormat="1" x14ac:dyDescent="0.25">
      <c r="A275" s="278"/>
      <c r="B275" s="97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72"/>
      <c r="AV275" s="72"/>
      <c r="AW275" s="72"/>
      <c r="AX275" s="72"/>
      <c r="AY275" s="72"/>
      <c r="AZ275" s="72"/>
      <c r="BA275" s="98"/>
      <c r="BB275" s="135"/>
      <c r="BC275" s="77"/>
    </row>
    <row r="276" spans="1:55" s="78" customFormat="1" x14ac:dyDescent="0.25">
      <c r="A276" s="278"/>
      <c r="B276" s="97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72"/>
      <c r="AV276" s="72"/>
      <c r="AW276" s="72"/>
      <c r="AX276" s="72"/>
      <c r="AY276" s="72"/>
      <c r="AZ276" s="72"/>
      <c r="BA276" s="98"/>
      <c r="BB276" s="135"/>
      <c r="BC276" s="77"/>
    </row>
    <row r="277" spans="1:55" s="78" customFormat="1" x14ac:dyDescent="0.25">
      <c r="A277" s="278"/>
      <c r="B277" s="97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72"/>
      <c r="AV277" s="72"/>
      <c r="AW277" s="72"/>
      <c r="AX277" s="72"/>
      <c r="AY277" s="72"/>
      <c r="AZ277" s="72"/>
      <c r="BA277" s="98"/>
      <c r="BB277" s="135"/>
      <c r="BC277" s="77"/>
    </row>
    <row r="278" spans="1:55" s="78" customFormat="1" x14ac:dyDescent="0.25">
      <c r="A278" s="278"/>
      <c r="B278" s="97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72"/>
      <c r="AV278" s="72"/>
      <c r="AW278" s="72"/>
      <c r="AX278" s="72"/>
      <c r="AY278" s="72"/>
      <c r="AZ278" s="72"/>
      <c r="BA278" s="98"/>
      <c r="BB278" s="135"/>
      <c r="BC278" s="77"/>
    </row>
    <row r="279" spans="1:55" s="78" customFormat="1" x14ac:dyDescent="0.25">
      <c r="A279" s="278"/>
      <c r="B279" s="97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72"/>
      <c r="AV279" s="72"/>
      <c r="AW279" s="72"/>
      <c r="AX279" s="72"/>
      <c r="AY279" s="72"/>
      <c r="AZ279" s="72"/>
      <c r="BA279" s="98"/>
      <c r="BB279" s="135"/>
      <c r="BC279" s="77"/>
    </row>
    <row r="280" spans="1:55" s="78" customFormat="1" x14ac:dyDescent="0.25">
      <c r="A280" s="278"/>
      <c r="B280" s="97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72"/>
      <c r="AV280" s="72"/>
      <c r="AW280" s="72"/>
      <c r="AX280" s="72"/>
      <c r="AY280" s="72"/>
      <c r="AZ280" s="72"/>
      <c r="BA280" s="98"/>
      <c r="BB280" s="135"/>
      <c r="BC280" s="77"/>
    </row>
    <row r="281" spans="1:55" s="78" customFormat="1" x14ac:dyDescent="0.25">
      <c r="A281" s="278"/>
      <c r="B281" s="97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72"/>
      <c r="AV281" s="72"/>
      <c r="AW281" s="72"/>
      <c r="AX281" s="72"/>
      <c r="AY281" s="72"/>
      <c r="AZ281" s="72"/>
      <c r="BA281" s="98"/>
      <c r="BB281" s="135"/>
      <c r="BC281" s="77"/>
    </row>
    <row r="282" spans="1:55" s="78" customFormat="1" x14ac:dyDescent="0.25">
      <c r="A282" s="278"/>
      <c r="B282" s="97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72"/>
      <c r="AV282" s="72"/>
      <c r="AW282" s="72"/>
      <c r="AX282" s="72"/>
      <c r="AY282" s="72"/>
      <c r="AZ282" s="72"/>
      <c r="BA282" s="98"/>
      <c r="BB282" s="135"/>
      <c r="BC282" s="77"/>
    </row>
    <row r="283" spans="1:55" s="78" customFormat="1" x14ac:dyDescent="0.25">
      <c r="A283" s="278"/>
      <c r="B283" s="97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72"/>
      <c r="AV283" s="72"/>
      <c r="AW283" s="72"/>
      <c r="AX283" s="72"/>
      <c r="AY283" s="72"/>
      <c r="AZ283" s="72"/>
      <c r="BA283" s="98"/>
      <c r="BB283" s="135"/>
      <c r="BC283" s="77"/>
    </row>
    <row r="284" spans="1:55" s="78" customFormat="1" x14ac:dyDescent="0.25">
      <c r="A284" s="278"/>
      <c r="B284" s="97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72"/>
      <c r="AV284" s="72"/>
      <c r="AW284" s="72"/>
      <c r="AX284" s="72"/>
      <c r="AY284" s="72"/>
      <c r="AZ284" s="72"/>
      <c r="BA284" s="98"/>
      <c r="BB284" s="135"/>
      <c r="BC284" s="77"/>
    </row>
    <row r="285" spans="1:55" s="78" customFormat="1" x14ac:dyDescent="0.25">
      <c r="A285" s="278"/>
      <c r="B285" s="97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72"/>
      <c r="AV285" s="72"/>
      <c r="AW285" s="72"/>
      <c r="AX285" s="72"/>
      <c r="AY285" s="72"/>
      <c r="AZ285" s="72"/>
      <c r="BA285" s="98"/>
      <c r="BB285" s="135"/>
      <c r="BC285" s="77"/>
    </row>
    <row r="286" spans="1:55" s="78" customFormat="1" x14ac:dyDescent="0.25">
      <c r="A286" s="278"/>
      <c r="B286" s="97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72"/>
      <c r="AV286" s="72"/>
      <c r="AW286" s="72"/>
      <c r="AX286" s="72"/>
      <c r="AY286" s="72"/>
      <c r="AZ286" s="72"/>
      <c r="BA286" s="98"/>
      <c r="BB286" s="135"/>
      <c r="BC286" s="77"/>
    </row>
    <row r="287" spans="1:55" s="78" customFormat="1" x14ac:dyDescent="0.25">
      <c r="A287" s="278"/>
      <c r="B287" s="97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72"/>
      <c r="AV287" s="72"/>
      <c r="AW287" s="72"/>
      <c r="AX287" s="72"/>
      <c r="AY287" s="72"/>
      <c r="AZ287" s="72"/>
      <c r="BA287" s="98"/>
      <c r="BB287" s="135"/>
      <c r="BC287" s="77"/>
    </row>
    <row r="288" spans="1:55" s="78" customFormat="1" x14ac:dyDescent="0.25">
      <c r="A288" s="278"/>
      <c r="B288" s="97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72"/>
      <c r="AV288" s="72"/>
      <c r="AW288" s="72"/>
      <c r="AX288" s="72"/>
      <c r="AY288" s="72"/>
      <c r="AZ288" s="72"/>
      <c r="BA288" s="98"/>
      <c r="BB288" s="135"/>
      <c r="BC288" s="77"/>
    </row>
    <row r="289" spans="1:55" s="78" customFormat="1" x14ac:dyDescent="0.25">
      <c r="A289" s="278"/>
      <c r="B289" s="97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72"/>
      <c r="AV289" s="72"/>
      <c r="AW289" s="72"/>
      <c r="AX289" s="72"/>
      <c r="AY289" s="72"/>
      <c r="AZ289" s="72"/>
      <c r="BA289" s="98"/>
      <c r="BB289" s="135"/>
      <c r="BC289" s="77"/>
    </row>
    <row r="290" spans="1:55" s="78" customFormat="1" x14ac:dyDescent="0.25">
      <c r="A290" s="278"/>
      <c r="B290" s="97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72"/>
      <c r="AV290" s="72"/>
      <c r="AW290" s="72"/>
      <c r="AX290" s="72"/>
      <c r="AY290" s="72"/>
      <c r="AZ290" s="72"/>
      <c r="BA290" s="98"/>
      <c r="BB290" s="135"/>
      <c r="BC290" s="77"/>
    </row>
    <row r="291" spans="1:55" s="78" customFormat="1" x14ac:dyDescent="0.25">
      <c r="A291" s="278"/>
      <c r="B291" s="97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72"/>
      <c r="AV291" s="72"/>
      <c r="AW291" s="72"/>
      <c r="AX291" s="72"/>
      <c r="AY291" s="72"/>
      <c r="AZ291" s="72"/>
      <c r="BA291" s="98"/>
      <c r="BB291" s="135"/>
      <c r="BC291" s="77"/>
    </row>
    <row r="292" spans="1:55" s="78" customFormat="1" x14ac:dyDescent="0.25">
      <c r="A292" s="278"/>
      <c r="B292" s="97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72"/>
      <c r="AV292" s="72"/>
      <c r="AW292" s="72"/>
      <c r="AX292" s="72"/>
      <c r="AY292" s="72"/>
      <c r="AZ292" s="72"/>
      <c r="BA292" s="98"/>
      <c r="BB292" s="135"/>
      <c r="BC292" s="77"/>
    </row>
    <row r="293" spans="1:55" s="78" customFormat="1" x14ac:dyDescent="0.25">
      <c r="A293" s="278"/>
      <c r="B293" s="97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72"/>
      <c r="AV293" s="72"/>
      <c r="AW293" s="72"/>
      <c r="AX293" s="72"/>
      <c r="AY293" s="72"/>
      <c r="AZ293" s="72"/>
      <c r="BA293" s="98"/>
      <c r="BB293" s="135"/>
      <c r="BC293" s="77"/>
    </row>
    <row r="294" spans="1:55" s="78" customFormat="1" x14ac:dyDescent="0.25">
      <c r="A294" s="278"/>
      <c r="B294" s="97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72"/>
      <c r="AV294" s="72"/>
      <c r="AW294" s="72"/>
      <c r="AX294" s="72"/>
      <c r="AY294" s="72"/>
      <c r="AZ294" s="72"/>
      <c r="BA294" s="98"/>
      <c r="BB294" s="135"/>
      <c r="BC294" s="77"/>
    </row>
    <row r="295" spans="1:55" s="78" customFormat="1" x14ac:dyDescent="0.25">
      <c r="A295" s="278"/>
      <c r="B295" s="97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72"/>
      <c r="AV295" s="72"/>
      <c r="AW295" s="72"/>
      <c r="AX295" s="72"/>
      <c r="AY295" s="72"/>
      <c r="AZ295" s="72"/>
      <c r="BA295" s="98"/>
      <c r="BB295" s="135"/>
      <c r="BC295" s="77"/>
    </row>
    <row r="296" spans="1:55" s="78" customFormat="1" x14ac:dyDescent="0.25">
      <c r="A296" s="75"/>
      <c r="B296" s="97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72"/>
      <c r="AV296" s="72"/>
      <c r="AW296" s="72"/>
      <c r="AX296" s="72"/>
      <c r="AY296" s="72"/>
      <c r="AZ296" s="72"/>
      <c r="BA296" s="98"/>
      <c r="BB296" s="135"/>
      <c r="BC296" s="77"/>
    </row>
    <row r="297" spans="1:55" s="78" customFormat="1" x14ac:dyDescent="0.25">
      <c r="A297" s="75"/>
      <c r="B297" s="97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72"/>
      <c r="AV297" s="72"/>
      <c r="AW297" s="72"/>
      <c r="AX297" s="72"/>
      <c r="AY297" s="72"/>
      <c r="AZ297" s="72"/>
      <c r="BA297" s="98"/>
      <c r="BB297" s="135"/>
      <c r="BC297" s="77"/>
    </row>
    <row r="298" spans="1:55" s="268" customFormat="1" x14ac:dyDescent="0.25">
      <c r="A298" s="75"/>
      <c r="B298" s="97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72"/>
      <c r="AV298" s="72"/>
      <c r="AW298" s="72"/>
      <c r="AX298" s="72"/>
      <c r="AY298" s="72"/>
      <c r="AZ298" s="72"/>
      <c r="BA298" s="98"/>
      <c r="BB298" s="267"/>
      <c r="BC298" s="77"/>
    </row>
    <row r="299" spans="1:55" s="268" customFormat="1" x14ac:dyDescent="0.25">
      <c r="A299" s="75"/>
      <c r="B299" s="97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72"/>
      <c r="AV299" s="72"/>
      <c r="AW299" s="72"/>
      <c r="AX299" s="72"/>
      <c r="AY299" s="72"/>
      <c r="AZ299" s="72"/>
      <c r="BA299" s="98"/>
      <c r="BB299" s="267"/>
      <c r="BC299" s="77"/>
    </row>
    <row r="300" spans="1:55" s="268" customFormat="1" x14ac:dyDescent="0.25">
      <c r="A300" s="75"/>
      <c r="B300" s="97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72"/>
      <c r="AV300" s="72"/>
      <c r="AW300" s="72"/>
      <c r="AX300" s="72"/>
      <c r="AY300" s="72"/>
      <c r="AZ300" s="72"/>
      <c r="BA300" s="98"/>
      <c r="BB300" s="267"/>
      <c r="BC300" s="77"/>
    </row>
    <row r="301" spans="1:55" s="268" customFormat="1" x14ac:dyDescent="0.25">
      <c r="A301" s="75"/>
      <c r="B301" s="97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72"/>
      <c r="AV301" s="72"/>
      <c r="AW301" s="72"/>
      <c r="AX301" s="72"/>
      <c r="AY301" s="72"/>
      <c r="AZ301" s="72"/>
      <c r="BA301" s="98"/>
      <c r="BB301" s="267"/>
      <c r="BC301" s="77"/>
    </row>
    <row r="302" spans="1:55" s="268" customFormat="1" x14ac:dyDescent="0.25">
      <c r="A302" s="75"/>
      <c r="B302" s="272"/>
      <c r="C302" s="269"/>
      <c r="D302" s="269"/>
      <c r="E302" s="269"/>
      <c r="F302" s="269"/>
      <c r="G302" s="269"/>
      <c r="H302" s="269"/>
      <c r="I302" s="269"/>
      <c r="J302" s="269"/>
      <c r="K302" s="269"/>
      <c r="L302" s="269"/>
      <c r="M302" s="269"/>
      <c r="N302" s="269"/>
      <c r="O302" s="269"/>
      <c r="P302" s="269"/>
      <c r="Q302" s="269"/>
      <c r="R302" s="269"/>
      <c r="S302" s="269"/>
      <c r="T302" s="269"/>
      <c r="U302" s="269"/>
      <c r="V302" s="269"/>
      <c r="W302" s="269"/>
      <c r="X302" s="269"/>
      <c r="Y302" s="269"/>
      <c r="Z302" s="269"/>
      <c r="AA302" s="269"/>
      <c r="AB302" s="269"/>
      <c r="AC302" s="269"/>
      <c r="AD302" s="269"/>
      <c r="AE302" s="269"/>
      <c r="AF302" s="269"/>
      <c r="AG302" s="269"/>
      <c r="AH302" s="269"/>
      <c r="AI302" s="269"/>
      <c r="AJ302" s="269"/>
      <c r="AK302" s="269"/>
      <c r="AL302" s="269"/>
      <c r="AM302" s="269"/>
      <c r="AN302" s="269"/>
      <c r="AO302" s="269"/>
      <c r="AP302" s="269"/>
      <c r="AQ302" s="269"/>
      <c r="AR302" s="269"/>
      <c r="AS302" s="269"/>
      <c r="AT302" s="269"/>
      <c r="AU302" s="271"/>
      <c r="AV302" s="271"/>
      <c r="AW302" s="271"/>
      <c r="AX302" s="271"/>
      <c r="AY302" s="271"/>
      <c r="AZ302" s="271"/>
      <c r="BA302" s="269"/>
      <c r="BB302" s="267"/>
      <c r="BC302" s="77"/>
    </row>
    <row r="303" spans="1:55" s="268" customFormat="1" x14ac:dyDescent="0.25">
      <c r="A303" s="75"/>
      <c r="B303" s="272"/>
      <c r="C303" s="269"/>
      <c r="D303" s="269"/>
      <c r="E303" s="269"/>
      <c r="F303" s="269"/>
      <c r="G303" s="269"/>
      <c r="H303" s="269"/>
      <c r="I303" s="269"/>
      <c r="J303" s="269"/>
      <c r="K303" s="269"/>
      <c r="L303" s="269"/>
      <c r="M303" s="269"/>
      <c r="N303" s="269"/>
      <c r="O303" s="269"/>
      <c r="P303" s="269"/>
      <c r="Q303" s="269"/>
      <c r="R303" s="269"/>
      <c r="S303" s="269"/>
      <c r="T303" s="269"/>
      <c r="U303" s="269"/>
      <c r="V303" s="269"/>
      <c r="W303" s="269"/>
      <c r="X303" s="269"/>
      <c r="Y303" s="269"/>
      <c r="Z303" s="269"/>
      <c r="AA303" s="269"/>
      <c r="AB303" s="269"/>
      <c r="AC303" s="269"/>
      <c r="AD303" s="269"/>
      <c r="AE303" s="269"/>
      <c r="AF303" s="269"/>
      <c r="AG303" s="269"/>
      <c r="AH303" s="269"/>
      <c r="AI303" s="269"/>
      <c r="AJ303" s="269"/>
      <c r="AK303" s="269"/>
      <c r="AL303" s="269"/>
      <c r="AM303" s="269"/>
      <c r="AN303" s="269"/>
      <c r="AO303" s="269"/>
      <c r="AP303" s="269"/>
      <c r="AQ303" s="269"/>
      <c r="AR303" s="269"/>
      <c r="AS303" s="269"/>
      <c r="AT303" s="269"/>
      <c r="AU303" s="271"/>
      <c r="AV303" s="271"/>
      <c r="AW303" s="271"/>
      <c r="AX303" s="271"/>
      <c r="AY303" s="271"/>
      <c r="AZ303" s="271"/>
      <c r="BA303" s="269"/>
      <c r="BB303" s="267"/>
      <c r="BC303" s="77"/>
    </row>
    <row r="304" spans="1:55" s="268" customFormat="1" x14ac:dyDescent="0.25">
      <c r="A304" s="75"/>
      <c r="B304" s="272"/>
      <c r="C304" s="269"/>
      <c r="D304" s="269"/>
      <c r="E304" s="269"/>
      <c r="F304" s="269"/>
      <c r="G304" s="269"/>
      <c r="H304" s="269"/>
      <c r="I304" s="269"/>
      <c r="J304" s="269"/>
      <c r="K304" s="269"/>
      <c r="L304" s="269"/>
      <c r="M304" s="269"/>
      <c r="N304" s="269"/>
      <c r="O304" s="269"/>
      <c r="P304" s="269"/>
      <c r="Q304" s="269"/>
      <c r="R304" s="269"/>
      <c r="S304" s="269"/>
      <c r="T304" s="269"/>
      <c r="U304" s="269"/>
      <c r="V304" s="269"/>
      <c r="W304" s="269"/>
      <c r="X304" s="269"/>
      <c r="Y304" s="269"/>
      <c r="Z304" s="269"/>
      <c r="AA304" s="269"/>
      <c r="AB304" s="269"/>
      <c r="AC304" s="269"/>
      <c r="AD304" s="269"/>
      <c r="AE304" s="269"/>
      <c r="AF304" s="269"/>
      <c r="AG304" s="269"/>
      <c r="AH304" s="269"/>
      <c r="AI304" s="269"/>
      <c r="AJ304" s="269"/>
      <c r="AK304" s="269"/>
      <c r="AL304" s="269"/>
      <c r="AM304" s="269"/>
      <c r="AN304" s="269"/>
      <c r="AO304" s="269"/>
      <c r="AP304" s="269"/>
      <c r="AQ304" s="269"/>
      <c r="AR304" s="269"/>
      <c r="AS304" s="269"/>
      <c r="AT304" s="269"/>
      <c r="AU304" s="271"/>
      <c r="AV304" s="271"/>
      <c r="AW304" s="271"/>
      <c r="AX304" s="271"/>
      <c r="AY304" s="271"/>
      <c r="AZ304" s="271"/>
      <c r="BA304" s="269"/>
      <c r="BB304" s="267"/>
      <c r="BC304" s="77"/>
    </row>
    <row r="305" spans="1:55" s="268" customFormat="1" x14ac:dyDescent="0.25">
      <c r="A305" s="75"/>
      <c r="B305" s="272"/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69"/>
      <c r="T305" s="269"/>
      <c r="U305" s="269"/>
      <c r="V305" s="269"/>
      <c r="W305" s="269"/>
      <c r="X305" s="269"/>
      <c r="Y305" s="269"/>
      <c r="Z305" s="269"/>
      <c r="AA305" s="269"/>
      <c r="AB305" s="269"/>
      <c r="AC305" s="269"/>
      <c r="AD305" s="269"/>
      <c r="AE305" s="269"/>
      <c r="AF305" s="269"/>
      <c r="AG305" s="269"/>
      <c r="AH305" s="269"/>
      <c r="AI305" s="269"/>
      <c r="AJ305" s="269"/>
      <c r="AK305" s="269"/>
      <c r="AL305" s="269"/>
      <c r="AM305" s="269"/>
      <c r="AN305" s="269"/>
      <c r="AO305" s="269"/>
      <c r="AP305" s="269"/>
      <c r="AQ305" s="269"/>
      <c r="AR305" s="269"/>
      <c r="AS305" s="269"/>
      <c r="AT305" s="269"/>
      <c r="AU305" s="271"/>
      <c r="AV305" s="271"/>
      <c r="AW305" s="271"/>
      <c r="AX305" s="271"/>
      <c r="AY305" s="271"/>
      <c r="AZ305" s="271"/>
      <c r="BA305" s="269"/>
      <c r="BB305" s="267"/>
      <c r="BC305" s="77"/>
    </row>
    <row r="306" spans="1:55" s="268" customFormat="1" x14ac:dyDescent="0.25">
      <c r="A306" s="75"/>
      <c r="B306" s="272"/>
      <c r="C306" s="269"/>
      <c r="D306" s="269"/>
      <c r="E306" s="269"/>
      <c r="F306" s="269"/>
      <c r="G306" s="269"/>
      <c r="H306" s="269"/>
      <c r="I306" s="269"/>
      <c r="J306" s="269"/>
      <c r="K306" s="269"/>
      <c r="L306" s="269"/>
      <c r="M306" s="269"/>
      <c r="N306" s="269"/>
      <c r="O306" s="269"/>
      <c r="P306" s="269"/>
      <c r="Q306" s="269"/>
      <c r="R306" s="269"/>
      <c r="S306" s="269"/>
      <c r="T306" s="269"/>
      <c r="U306" s="269"/>
      <c r="V306" s="269"/>
      <c r="W306" s="269"/>
      <c r="X306" s="269"/>
      <c r="Y306" s="269"/>
      <c r="Z306" s="269"/>
      <c r="AA306" s="269"/>
      <c r="AB306" s="269"/>
      <c r="AC306" s="269"/>
      <c r="AD306" s="269"/>
      <c r="AE306" s="269"/>
      <c r="AF306" s="269"/>
      <c r="AG306" s="269"/>
      <c r="AH306" s="269"/>
      <c r="AI306" s="269"/>
      <c r="AJ306" s="269"/>
      <c r="AK306" s="269"/>
      <c r="AL306" s="269"/>
      <c r="AM306" s="269"/>
      <c r="AN306" s="269"/>
      <c r="AO306" s="269"/>
      <c r="AP306" s="269"/>
      <c r="AQ306" s="269"/>
      <c r="AR306" s="269"/>
      <c r="AS306" s="269"/>
      <c r="AT306" s="269"/>
      <c r="AU306" s="271"/>
      <c r="AV306" s="271"/>
      <c r="AW306" s="271"/>
      <c r="AX306" s="271"/>
      <c r="AY306" s="271"/>
      <c r="AZ306" s="271"/>
      <c r="BA306" s="269"/>
      <c r="BB306" s="267"/>
      <c r="BC306" s="77"/>
    </row>
    <row r="307" spans="1:55" s="268" customFormat="1" x14ac:dyDescent="0.25">
      <c r="A307" s="75"/>
      <c r="B307" s="272"/>
      <c r="C307" s="269"/>
      <c r="D307" s="269"/>
      <c r="E307" s="269"/>
      <c r="F307" s="269"/>
      <c r="G307" s="269"/>
      <c r="H307" s="269"/>
      <c r="I307" s="269"/>
      <c r="J307" s="269"/>
      <c r="K307" s="269"/>
      <c r="L307" s="269"/>
      <c r="M307" s="269"/>
      <c r="N307" s="269"/>
      <c r="O307" s="269"/>
      <c r="P307" s="269"/>
      <c r="Q307" s="269"/>
      <c r="R307" s="269"/>
      <c r="S307" s="269"/>
      <c r="T307" s="269"/>
      <c r="U307" s="269"/>
      <c r="V307" s="269"/>
      <c r="W307" s="269"/>
      <c r="X307" s="269"/>
      <c r="Y307" s="269"/>
      <c r="Z307" s="269"/>
      <c r="AA307" s="269"/>
      <c r="AB307" s="269"/>
      <c r="AC307" s="269"/>
      <c r="AD307" s="269"/>
      <c r="AE307" s="269"/>
      <c r="AF307" s="269"/>
      <c r="AG307" s="269"/>
      <c r="AH307" s="269"/>
      <c r="AI307" s="269"/>
      <c r="AJ307" s="269"/>
      <c r="AK307" s="269"/>
      <c r="AL307" s="269"/>
      <c r="AM307" s="269"/>
      <c r="AN307" s="269"/>
      <c r="AO307" s="269"/>
      <c r="AP307" s="269"/>
      <c r="AQ307" s="269"/>
      <c r="AR307" s="269"/>
      <c r="AS307" s="269"/>
      <c r="AT307" s="269"/>
      <c r="AU307" s="271"/>
      <c r="AV307" s="271"/>
      <c r="AW307" s="271"/>
      <c r="AX307" s="271"/>
      <c r="AY307" s="271"/>
      <c r="AZ307" s="271"/>
      <c r="BA307" s="269"/>
      <c r="BB307" s="267"/>
      <c r="BC307" s="77"/>
    </row>
    <row r="308" spans="1:55" s="268" customFormat="1" x14ac:dyDescent="0.25">
      <c r="A308" s="75"/>
      <c r="B308" s="272"/>
      <c r="C308" s="269"/>
      <c r="D308" s="269"/>
      <c r="E308" s="269"/>
      <c r="F308" s="269"/>
      <c r="G308" s="269"/>
      <c r="H308" s="269"/>
      <c r="I308" s="269"/>
      <c r="J308" s="269"/>
      <c r="K308" s="269"/>
      <c r="L308" s="269"/>
      <c r="M308" s="269"/>
      <c r="N308" s="269"/>
      <c r="O308" s="269"/>
      <c r="P308" s="269"/>
      <c r="Q308" s="269"/>
      <c r="R308" s="269"/>
      <c r="S308" s="269"/>
      <c r="T308" s="269"/>
      <c r="U308" s="269"/>
      <c r="V308" s="269"/>
      <c r="W308" s="269"/>
      <c r="X308" s="269"/>
      <c r="Y308" s="269"/>
      <c r="Z308" s="269"/>
      <c r="AA308" s="269"/>
      <c r="AB308" s="269"/>
      <c r="AC308" s="269"/>
      <c r="AD308" s="269"/>
      <c r="AE308" s="269"/>
      <c r="AF308" s="269"/>
      <c r="AG308" s="269"/>
      <c r="AH308" s="269"/>
      <c r="AI308" s="269"/>
      <c r="AJ308" s="269"/>
      <c r="AK308" s="269"/>
      <c r="AL308" s="269"/>
      <c r="AM308" s="269"/>
      <c r="AN308" s="269"/>
      <c r="AO308" s="269"/>
      <c r="AP308" s="269"/>
      <c r="AQ308" s="269"/>
      <c r="AR308" s="269"/>
      <c r="AS308" s="269"/>
      <c r="AT308" s="269"/>
      <c r="AU308" s="271"/>
      <c r="AV308" s="271"/>
      <c r="AW308" s="271"/>
      <c r="AX308" s="271"/>
      <c r="AY308" s="271"/>
      <c r="AZ308" s="271"/>
      <c r="BA308" s="269"/>
      <c r="BB308" s="267"/>
      <c r="BC308" s="77"/>
    </row>
    <row r="309" spans="1:55" s="268" customFormat="1" x14ac:dyDescent="0.25">
      <c r="A309" s="75"/>
      <c r="B309" s="272"/>
      <c r="C309" s="269"/>
      <c r="D309" s="269"/>
      <c r="E309" s="269"/>
      <c r="F309" s="269"/>
      <c r="G309" s="269"/>
      <c r="H309" s="269"/>
      <c r="I309" s="269"/>
      <c r="J309" s="269"/>
      <c r="K309" s="269"/>
      <c r="L309" s="269"/>
      <c r="M309" s="269"/>
      <c r="N309" s="269"/>
      <c r="O309" s="269"/>
      <c r="P309" s="269"/>
      <c r="Q309" s="269"/>
      <c r="R309" s="269"/>
      <c r="S309" s="269"/>
      <c r="T309" s="269"/>
      <c r="U309" s="269"/>
      <c r="V309" s="269"/>
      <c r="W309" s="269"/>
      <c r="X309" s="269"/>
      <c r="Y309" s="269"/>
      <c r="Z309" s="269"/>
      <c r="AA309" s="269"/>
      <c r="AB309" s="269"/>
      <c r="AC309" s="269"/>
      <c r="AD309" s="269"/>
      <c r="AE309" s="269"/>
      <c r="AF309" s="269"/>
      <c r="AG309" s="269"/>
      <c r="AH309" s="269"/>
      <c r="AI309" s="269"/>
      <c r="AJ309" s="269"/>
      <c r="AK309" s="269"/>
      <c r="AL309" s="269"/>
      <c r="AM309" s="269"/>
      <c r="AN309" s="269"/>
      <c r="AO309" s="269"/>
      <c r="AP309" s="269"/>
      <c r="AQ309" s="269"/>
      <c r="AR309" s="269"/>
      <c r="AS309" s="269"/>
      <c r="AT309" s="269"/>
      <c r="AU309" s="271"/>
      <c r="AV309" s="271"/>
      <c r="AW309" s="271"/>
      <c r="AX309" s="271"/>
      <c r="AY309" s="271"/>
      <c r="AZ309" s="271"/>
      <c r="BA309" s="269"/>
      <c r="BB309" s="267"/>
      <c r="BC309" s="77"/>
    </row>
    <row r="310" spans="1:55" s="268" customFormat="1" x14ac:dyDescent="0.25">
      <c r="A310" s="75"/>
      <c r="B310" s="272"/>
      <c r="C310" s="269"/>
      <c r="D310" s="269"/>
      <c r="E310" s="269"/>
      <c r="F310" s="269"/>
      <c r="G310" s="269"/>
      <c r="H310" s="269"/>
      <c r="I310" s="269"/>
      <c r="J310" s="269"/>
      <c r="K310" s="269"/>
      <c r="L310" s="269"/>
      <c r="M310" s="269"/>
      <c r="N310" s="269"/>
      <c r="O310" s="269"/>
      <c r="P310" s="269"/>
      <c r="Q310" s="269"/>
      <c r="R310" s="269"/>
      <c r="S310" s="269"/>
      <c r="T310" s="269"/>
      <c r="U310" s="269"/>
      <c r="V310" s="269"/>
      <c r="W310" s="269"/>
      <c r="X310" s="269"/>
      <c r="Y310" s="269"/>
      <c r="Z310" s="269"/>
      <c r="AA310" s="269"/>
      <c r="AB310" s="269"/>
      <c r="AC310" s="269"/>
      <c r="AD310" s="269"/>
      <c r="AE310" s="269"/>
      <c r="AF310" s="269"/>
      <c r="AG310" s="269"/>
      <c r="AH310" s="269"/>
      <c r="AI310" s="269"/>
      <c r="AJ310" s="269"/>
      <c r="AK310" s="269"/>
      <c r="AL310" s="269"/>
      <c r="AM310" s="269"/>
      <c r="AN310" s="269"/>
      <c r="AO310" s="269"/>
      <c r="AP310" s="269"/>
      <c r="AQ310" s="269"/>
      <c r="AR310" s="269"/>
      <c r="AS310" s="269"/>
      <c r="AT310" s="269"/>
      <c r="AU310" s="271"/>
      <c r="AV310" s="271"/>
      <c r="AW310" s="271"/>
      <c r="AX310" s="271"/>
      <c r="AY310" s="271"/>
      <c r="AZ310" s="271"/>
      <c r="BA310" s="269"/>
      <c r="BB310" s="267"/>
      <c r="BC310" s="77"/>
    </row>
    <row r="311" spans="1:55" s="268" customFormat="1" x14ac:dyDescent="0.25">
      <c r="A311" s="75"/>
      <c r="B311" s="272"/>
      <c r="C311" s="269"/>
      <c r="D311" s="269"/>
      <c r="E311" s="269"/>
      <c r="F311" s="269"/>
      <c r="G311" s="269"/>
      <c r="H311" s="269"/>
      <c r="I311" s="269"/>
      <c r="J311" s="269"/>
      <c r="K311" s="269"/>
      <c r="L311" s="269"/>
      <c r="M311" s="269"/>
      <c r="N311" s="269"/>
      <c r="O311" s="269"/>
      <c r="P311" s="269"/>
      <c r="Q311" s="269"/>
      <c r="R311" s="269"/>
      <c r="S311" s="269"/>
      <c r="T311" s="269"/>
      <c r="U311" s="269"/>
      <c r="V311" s="269"/>
      <c r="W311" s="269"/>
      <c r="X311" s="269"/>
      <c r="Y311" s="269"/>
      <c r="Z311" s="269"/>
      <c r="AA311" s="269"/>
      <c r="AB311" s="269"/>
      <c r="AC311" s="269"/>
      <c r="AD311" s="269"/>
      <c r="AE311" s="269"/>
      <c r="AF311" s="269"/>
      <c r="AG311" s="269"/>
      <c r="AH311" s="269"/>
      <c r="AI311" s="269"/>
      <c r="AJ311" s="269"/>
      <c r="AK311" s="269"/>
      <c r="AL311" s="269"/>
      <c r="AM311" s="269"/>
      <c r="AN311" s="269"/>
      <c r="AO311" s="269"/>
      <c r="AP311" s="269"/>
      <c r="AQ311" s="269"/>
      <c r="AR311" s="269"/>
      <c r="AS311" s="269"/>
      <c r="AT311" s="269"/>
      <c r="AU311" s="271"/>
      <c r="AV311" s="271"/>
      <c r="AW311" s="271"/>
      <c r="AX311" s="271"/>
      <c r="AY311" s="271"/>
      <c r="AZ311" s="271"/>
      <c r="BA311" s="269"/>
      <c r="BB311" s="267"/>
      <c r="BC311" s="77"/>
    </row>
    <row r="312" spans="1:55" s="268" customFormat="1" x14ac:dyDescent="0.25">
      <c r="A312" s="75"/>
      <c r="B312" s="272"/>
      <c r="C312" s="269"/>
      <c r="D312" s="269"/>
      <c r="E312" s="269"/>
      <c r="F312" s="269"/>
      <c r="G312" s="269"/>
      <c r="H312" s="269"/>
      <c r="I312" s="269"/>
      <c r="J312" s="269"/>
      <c r="K312" s="269"/>
      <c r="L312" s="269"/>
      <c r="M312" s="269"/>
      <c r="N312" s="269"/>
      <c r="O312" s="269"/>
      <c r="P312" s="269"/>
      <c r="Q312" s="269"/>
      <c r="R312" s="269"/>
      <c r="S312" s="269"/>
      <c r="T312" s="269"/>
      <c r="U312" s="269"/>
      <c r="V312" s="269"/>
      <c r="W312" s="269"/>
      <c r="X312" s="269"/>
      <c r="Y312" s="269"/>
      <c r="Z312" s="269"/>
      <c r="AA312" s="269"/>
      <c r="AB312" s="269"/>
      <c r="AC312" s="269"/>
      <c r="AD312" s="269"/>
      <c r="AE312" s="269"/>
      <c r="AF312" s="269"/>
      <c r="AG312" s="269"/>
      <c r="AH312" s="269"/>
      <c r="AI312" s="269"/>
      <c r="AJ312" s="269"/>
      <c r="AK312" s="269"/>
      <c r="AL312" s="269"/>
      <c r="AM312" s="269"/>
      <c r="AN312" s="269"/>
      <c r="AO312" s="269"/>
      <c r="AP312" s="269"/>
      <c r="AQ312" s="269"/>
      <c r="AR312" s="269"/>
      <c r="AS312" s="269"/>
      <c r="AT312" s="269"/>
      <c r="AU312" s="271"/>
      <c r="AV312" s="271"/>
      <c r="AW312" s="271"/>
      <c r="AX312" s="271"/>
      <c r="AY312" s="271"/>
      <c r="AZ312" s="271"/>
      <c r="BA312" s="269"/>
      <c r="BB312" s="267"/>
      <c r="BC312" s="77"/>
    </row>
    <row r="313" spans="1:55" s="268" customFormat="1" x14ac:dyDescent="0.25">
      <c r="A313" s="75"/>
      <c r="B313" s="272"/>
      <c r="C313" s="269"/>
      <c r="D313" s="269"/>
      <c r="E313" s="269"/>
      <c r="F313" s="269"/>
      <c r="G313" s="269"/>
      <c r="H313" s="269"/>
      <c r="I313" s="269"/>
      <c r="J313" s="269"/>
      <c r="K313" s="269"/>
      <c r="L313" s="269"/>
      <c r="M313" s="269"/>
      <c r="N313" s="269"/>
      <c r="O313" s="269"/>
      <c r="P313" s="269"/>
      <c r="Q313" s="269"/>
      <c r="R313" s="269"/>
      <c r="S313" s="269"/>
      <c r="T313" s="269"/>
      <c r="U313" s="269"/>
      <c r="V313" s="269"/>
      <c r="W313" s="269"/>
      <c r="X313" s="269"/>
      <c r="Y313" s="269"/>
      <c r="Z313" s="269"/>
      <c r="AA313" s="269"/>
      <c r="AB313" s="269"/>
      <c r="AC313" s="269"/>
      <c r="AD313" s="269"/>
      <c r="AE313" s="269"/>
      <c r="AF313" s="269"/>
      <c r="AG313" s="269"/>
      <c r="AH313" s="269"/>
      <c r="AI313" s="269"/>
      <c r="AJ313" s="269"/>
      <c r="AK313" s="269"/>
      <c r="AL313" s="269"/>
      <c r="AM313" s="269"/>
      <c r="AN313" s="269"/>
      <c r="AO313" s="269"/>
      <c r="AP313" s="269"/>
      <c r="AQ313" s="269"/>
      <c r="AR313" s="269"/>
      <c r="AS313" s="269"/>
      <c r="AT313" s="269"/>
      <c r="AU313" s="271"/>
      <c r="AV313" s="271"/>
      <c r="AW313" s="271"/>
      <c r="AX313" s="271"/>
      <c r="AY313" s="271"/>
      <c r="AZ313" s="271"/>
      <c r="BA313" s="269"/>
      <c r="BB313" s="267"/>
      <c r="BC313" s="77"/>
    </row>
    <row r="314" spans="1:55" s="268" customFormat="1" x14ac:dyDescent="0.25">
      <c r="A314" s="75"/>
      <c r="B314" s="272"/>
      <c r="C314" s="269"/>
      <c r="D314" s="269"/>
      <c r="E314" s="269"/>
      <c r="F314" s="269"/>
      <c r="G314" s="269"/>
      <c r="H314" s="269"/>
      <c r="I314" s="269"/>
      <c r="J314" s="269"/>
      <c r="K314" s="269"/>
      <c r="L314" s="269"/>
      <c r="M314" s="269"/>
      <c r="N314" s="269"/>
      <c r="O314" s="269"/>
      <c r="P314" s="269"/>
      <c r="Q314" s="269"/>
      <c r="R314" s="269"/>
      <c r="S314" s="269"/>
      <c r="T314" s="269"/>
      <c r="U314" s="269"/>
      <c r="V314" s="269"/>
      <c r="W314" s="269"/>
      <c r="X314" s="269"/>
      <c r="Y314" s="269"/>
      <c r="Z314" s="269"/>
      <c r="AA314" s="269"/>
      <c r="AB314" s="269"/>
      <c r="AC314" s="269"/>
      <c r="AD314" s="269"/>
      <c r="AE314" s="269"/>
      <c r="AF314" s="269"/>
      <c r="AG314" s="269"/>
      <c r="AH314" s="269"/>
      <c r="AI314" s="269"/>
      <c r="AJ314" s="269"/>
      <c r="AK314" s="269"/>
      <c r="AL314" s="269"/>
      <c r="AM314" s="269"/>
      <c r="AN314" s="269"/>
      <c r="AO314" s="269"/>
      <c r="AP314" s="269"/>
      <c r="AQ314" s="269"/>
      <c r="AR314" s="269"/>
      <c r="AS314" s="269"/>
      <c r="AT314" s="269"/>
      <c r="AU314" s="271"/>
      <c r="AV314" s="271"/>
      <c r="AW314" s="271"/>
      <c r="AX314" s="271"/>
      <c r="AY314" s="271"/>
      <c r="AZ314" s="271"/>
      <c r="BA314" s="269"/>
      <c r="BB314" s="267"/>
      <c r="BC314" s="77"/>
    </row>
    <row r="315" spans="1:55" s="268" customFormat="1" x14ac:dyDescent="0.25">
      <c r="A315" s="75"/>
      <c r="B315" s="272"/>
      <c r="C315" s="269"/>
      <c r="D315" s="269"/>
      <c r="E315" s="269"/>
      <c r="F315" s="269"/>
      <c r="G315" s="269"/>
      <c r="H315" s="269"/>
      <c r="I315" s="269"/>
      <c r="J315" s="269"/>
      <c r="K315" s="269"/>
      <c r="L315" s="269"/>
      <c r="M315" s="269"/>
      <c r="N315" s="269"/>
      <c r="O315" s="269"/>
      <c r="P315" s="269"/>
      <c r="Q315" s="269"/>
      <c r="R315" s="269"/>
      <c r="S315" s="269"/>
      <c r="T315" s="269"/>
      <c r="U315" s="269"/>
      <c r="V315" s="269"/>
      <c r="W315" s="269"/>
      <c r="X315" s="269"/>
      <c r="Y315" s="269"/>
      <c r="Z315" s="269"/>
      <c r="AA315" s="269"/>
      <c r="AB315" s="269"/>
      <c r="AC315" s="269"/>
      <c r="AD315" s="269"/>
      <c r="AE315" s="269"/>
      <c r="AF315" s="269"/>
      <c r="AG315" s="269"/>
      <c r="AH315" s="269"/>
      <c r="AI315" s="269"/>
      <c r="AJ315" s="269"/>
      <c r="AK315" s="269"/>
      <c r="AL315" s="269"/>
      <c r="AM315" s="269"/>
      <c r="AN315" s="269"/>
      <c r="AO315" s="269"/>
      <c r="AP315" s="269"/>
      <c r="AQ315" s="269"/>
      <c r="AR315" s="269"/>
      <c r="AS315" s="269"/>
      <c r="AT315" s="269"/>
      <c r="AU315" s="271"/>
      <c r="AV315" s="271"/>
      <c r="AW315" s="271"/>
      <c r="AX315" s="271"/>
      <c r="AY315" s="271"/>
      <c r="AZ315" s="271"/>
      <c r="BA315" s="269"/>
      <c r="BB315" s="267"/>
      <c r="BC315" s="77"/>
    </row>
    <row r="316" spans="1:55" s="268" customFormat="1" x14ac:dyDescent="0.25">
      <c r="A316" s="75"/>
      <c r="B316" s="272"/>
      <c r="C316" s="269"/>
      <c r="D316" s="269"/>
      <c r="E316" s="269"/>
      <c r="F316" s="269"/>
      <c r="G316" s="269"/>
      <c r="H316" s="269"/>
      <c r="I316" s="269"/>
      <c r="J316" s="269"/>
      <c r="K316" s="269"/>
      <c r="L316" s="269"/>
      <c r="M316" s="269"/>
      <c r="N316" s="269"/>
      <c r="O316" s="269"/>
      <c r="P316" s="269"/>
      <c r="Q316" s="269"/>
      <c r="R316" s="269"/>
      <c r="S316" s="269"/>
      <c r="T316" s="269"/>
      <c r="U316" s="269"/>
      <c r="V316" s="269"/>
      <c r="W316" s="269"/>
      <c r="X316" s="269"/>
      <c r="Y316" s="269"/>
      <c r="Z316" s="269"/>
      <c r="AA316" s="269"/>
      <c r="AB316" s="269"/>
      <c r="AC316" s="269"/>
      <c r="AD316" s="269"/>
      <c r="AE316" s="269"/>
      <c r="AF316" s="269"/>
      <c r="AG316" s="269"/>
      <c r="AH316" s="269"/>
      <c r="AI316" s="269"/>
      <c r="AJ316" s="269"/>
      <c r="AK316" s="269"/>
      <c r="AL316" s="269"/>
      <c r="AM316" s="269"/>
      <c r="AN316" s="269"/>
      <c r="AO316" s="269"/>
      <c r="AP316" s="269"/>
      <c r="AQ316" s="269"/>
      <c r="AR316" s="269"/>
      <c r="AS316" s="269"/>
      <c r="AT316" s="269"/>
      <c r="AU316" s="271"/>
      <c r="AV316" s="271"/>
      <c r="AW316" s="271"/>
      <c r="AX316" s="271"/>
      <c r="AY316" s="271"/>
      <c r="AZ316" s="271"/>
      <c r="BA316" s="269"/>
      <c r="BB316" s="267"/>
      <c r="BC316" s="77"/>
    </row>
    <row r="317" spans="1:55" s="268" customFormat="1" x14ac:dyDescent="0.25">
      <c r="A317" s="75"/>
      <c r="B317" s="272"/>
      <c r="C317" s="269"/>
      <c r="D317" s="269"/>
      <c r="E317" s="269"/>
      <c r="F317" s="269"/>
      <c r="G317" s="269"/>
      <c r="H317" s="269"/>
      <c r="I317" s="269"/>
      <c r="J317" s="269"/>
      <c r="K317" s="269"/>
      <c r="L317" s="269"/>
      <c r="M317" s="269"/>
      <c r="N317" s="269"/>
      <c r="O317" s="269"/>
      <c r="P317" s="269"/>
      <c r="Q317" s="269"/>
      <c r="R317" s="269"/>
      <c r="S317" s="269"/>
      <c r="T317" s="269"/>
      <c r="U317" s="269"/>
      <c r="V317" s="269"/>
      <c r="W317" s="269"/>
      <c r="X317" s="269"/>
      <c r="Y317" s="269"/>
      <c r="Z317" s="269"/>
      <c r="AA317" s="269"/>
      <c r="AB317" s="269"/>
      <c r="AC317" s="269"/>
      <c r="AD317" s="269"/>
      <c r="AE317" s="269"/>
      <c r="AF317" s="269"/>
      <c r="AG317" s="269"/>
      <c r="AH317" s="269"/>
      <c r="AI317" s="269"/>
      <c r="AJ317" s="269"/>
      <c r="AK317" s="269"/>
      <c r="AL317" s="269"/>
      <c r="AM317" s="269"/>
      <c r="AN317" s="269"/>
      <c r="AO317" s="269"/>
      <c r="AP317" s="269"/>
      <c r="AQ317" s="269"/>
      <c r="AR317" s="269"/>
      <c r="AS317" s="269"/>
      <c r="AT317" s="269"/>
      <c r="AU317" s="271"/>
      <c r="AV317" s="271"/>
      <c r="AW317" s="271"/>
      <c r="AX317" s="271"/>
      <c r="AY317" s="271"/>
      <c r="AZ317" s="271"/>
      <c r="BA317" s="269"/>
      <c r="BB317" s="267"/>
      <c r="BC317" s="77"/>
    </row>
    <row r="318" spans="1:55" s="78" customFormat="1" x14ac:dyDescent="0.25">
      <c r="A318" s="75"/>
      <c r="B318" s="272"/>
      <c r="C318" s="269"/>
      <c r="D318" s="269"/>
      <c r="E318" s="269"/>
      <c r="F318" s="269"/>
      <c r="G318" s="269"/>
      <c r="H318" s="269"/>
      <c r="I318" s="269"/>
      <c r="J318" s="269"/>
      <c r="K318" s="269"/>
      <c r="L318" s="269"/>
      <c r="M318" s="269"/>
      <c r="N318" s="269"/>
      <c r="O318" s="269"/>
      <c r="P318" s="269"/>
      <c r="Q318" s="269"/>
      <c r="R318" s="269"/>
      <c r="S318" s="269"/>
      <c r="T318" s="269"/>
      <c r="U318" s="269"/>
      <c r="V318" s="269"/>
      <c r="W318" s="269"/>
      <c r="X318" s="269"/>
      <c r="Y318" s="269"/>
      <c r="Z318" s="269"/>
      <c r="AA318" s="269"/>
      <c r="AB318" s="269"/>
      <c r="AC318" s="269"/>
      <c r="AD318" s="269"/>
      <c r="AE318" s="269"/>
      <c r="AF318" s="269"/>
      <c r="AG318" s="269"/>
      <c r="AH318" s="269"/>
      <c r="AI318" s="269"/>
      <c r="AJ318" s="269"/>
      <c r="AK318" s="269"/>
      <c r="AL318" s="269"/>
      <c r="AM318" s="269"/>
      <c r="AN318" s="269"/>
      <c r="AO318" s="269"/>
      <c r="AP318" s="269"/>
      <c r="AQ318" s="269"/>
      <c r="AR318" s="269"/>
      <c r="AS318" s="269"/>
      <c r="AT318" s="269"/>
      <c r="AU318" s="271"/>
      <c r="AV318" s="271"/>
      <c r="AW318" s="271"/>
      <c r="AX318" s="271"/>
      <c r="AY318" s="271"/>
      <c r="AZ318" s="271"/>
      <c r="BA318" s="269"/>
      <c r="BB318" s="135"/>
      <c r="BC318" s="77"/>
    </row>
    <row r="319" spans="1:55" s="78" customFormat="1" x14ac:dyDescent="0.25">
      <c r="A319" s="75"/>
      <c r="B319" s="272"/>
      <c r="C319" s="269"/>
      <c r="D319" s="269"/>
      <c r="E319" s="269"/>
      <c r="F319" s="269"/>
      <c r="G319" s="269"/>
      <c r="H319" s="269"/>
      <c r="I319" s="269"/>
      <c r="J319" s="269"/>
      <c r="K319" s="269"/>
      <c r="L319" s="269"/>
      <c r="M319" s="269"/>
      <c r="N319" s="269"/>
      <c r="O319" s="269"/>
      <c r="P319" s="269"/>
      <c r="Q319" s="269"/>
      <c r="R319" s="269"/>
      <c r="S319" s="269"/>
      <c r="T319" s="269"/>
      <c r="U319" s="269"/>
      <c r="V319" s="269"/>
      <c r="W319" s="269"/>
      <c r="X319" s="269"/>
      <c r="Y319" s="269"/>
      <c r="Z319" s="269"/>
      <c r="AA319" s="269"/>
      <c r="AB319" s="269"/>
      <c r="AC319" s="269"/>
      <c r="AD319" s="269"/>
      <c r="AE319" s="269"/>
      <c r="AF319" s="269"/>
      <c r="AG319" s="269"/>
      <c r="AH319" s="269"/>
      <c r="AI319" s="269"/>
      <c r="AJ319" s="269"/>
      <c r="AK319" s="269"/>
      <c r="AL319" s="269"/>
      <c r="AM319" s="269"/>
      <c r="AN319" s="269"/>
      <c r="AO319" s="269"/>
      <c r="AP319" s="269"/>
      <c r="AQ319" s="269"/>
      <c r="AR319" s="269"/>
      <c r="AS319" s="269"/>
      <c r="AT319" s="269"/>
      <c r="AU319" s="271"/>
      <c r="AV319" s="271"/>
      <c r="AW319" s="271"/>
      <c r="AX319" s="271"/>
      <c r="AY319" s="271"/>
      <c r="AZ319" s="271"/>
      <c r="BA319" s="269"/>
      <c r="BB319" s="135"/>
      <c r="BC319" s="77"/>
    </row>
    <row r="320" spans="1:55" s="78" customFormat="1" x14ac:dyDescent="0.25">
      <c r="A320" s="75"/>
      <c r="B320" s="272"/>
      <c r="C320" s="269"/>
      <c r="D320" s="269"/>
      <c r="E320" s="269"/>
      <c r="F320" s="269"/>
      <c r="G320" s="269"/>
      <c r="H320" s="269"/>
      <c r="I320" s="269"/>
      <c r="J320" s="269"/>
      <c r="K320" s="269"/>
      <c r="L320" s="269"/>
      <c r="M320" s="269"/>
      <c r="N320" s="269"/>
      <c r="O320" s="269"/>
      <c r="P320" s="269"/>
      <c r="Q320" s="269"/>
      <c r="R320" s="269"/>
      <c r="S320" s="269"/>
      <c r="T320" s="269"/>
      <c r="U320" s="269"/>
      <c r="V320" s="269"/>
      <c r="W320" s="269"/>
      <c r="X320" s="269"/>
      <c r="Y320" s="269"/>
      <c r="Z320" s="269"/>
      <c r="AA320" s="269"/>
      <c r="AB320" s="269"/>
      <c r="AC320" s="269"/>
      <c r="AD320" s="269"/>
      <c r="AE320" s="269"/>
      <c r="AF320" s="269"/>
      <c r="AG320" s="269"/>
      <c r="AH320" s="269"/>
      <c r="AI320" s="269"/>
      <c r="AJ320" s="269"/>
      <c r="AK320" s="269"/>
      <c r="AL320" s="269"/>
      <c r="AM320" s="269"/>
      <c r="AN320" s="269"/>
      <c r="AO320" s="269"/>
      <c r="AP320" s="269"/>
      <c r="AQ320" s="269"/>
      <c r="AR320" s="269"/>
      <c r="AS320" s="269"/>
      <c r="AT320" s="269"/>
      <c r="AU320" s="271"/>
      <c r="AV320" s="271"/>
      <c r="AW320" s="271"/>
      <c r="AX320" s="271"/>
      <c r="AY320" s="271"/>
      <c r="AZ320" s="271"/>
      <c r="BA320" s="269"/>
      <c r="BB320" s="135"/>
      <c r="BC320" s="77"/>
    </row>
    <row r="321" spans="1:55" s="78" customFormat="1" x14ac:dyDescent="0.25">
      <c r="A321" s="75"/>
      <c r="B321" s="272"/>
      <c r="C321" s="269"/>
      <c r="D321" s="269"/>
      <c r="E321" s="269"/>
      <c r="F321" s="269"/>
      <c r="G321" s="269"/>
      <c r="H321" s="269"/>
      <c r="I321" s="269"/>
      <c r="J321" s="269"/>
      <c r="K321" s="269"/>
      <c r="L321" s="269"/>
      <c r="M321" s="269"/>
      <c r="N321" s="269"/>
      <c r="O321" s="269"/>
      <c r="P321" s="269"/>
      <c r="Q321" s="269"/>
      <c r="R321" s="269"/>
      <c r="S321" s="269"/>
      <c r="T321" s="269"/>
      <c r="U321" s="269"/>
      <c r="V321" s="269"/>
      <c r="W321" s="269"/>
      <c r="X321" s="269"/>
      <c r="Y321" s="269"/>
      <c r="Z321" s="269"/>
      <c r="AA321" s="269"/>
      <c r="AB321" s="269"/>
      <c r="AC321" s="269"/>
      <c r="AD321" s="269"/>
      <c r="AE321" s="269"/>
      <c r="AF321" s="269"/>
      <c r="AG321" s="269"/>
      <c r="AH321" s="269"/>
      <c r="AI321" s="269"/>
      <c r="AJ321" s="269"/>
      <c r="AK321" s="269"/>
      <c r="AL321" s="269"/>
      <c r="AM321" s="269"/>
      <c r="AN321" s="269"/>
      <c r="AO321" s="269"/>
      <c r="AP321" s="269"/>
      <c r="AQ321" s="269"/>
      <c r="AR321" s="269"/>
      <c r="AS321" s="269"/>
      <c r="AT321" s="269"/>
      <c r="AU321" s="271"/>
      <c r="AV321" s="271"/>
      <c r="AW321" s="271"/>
      <c r="AX321" s="271"/>
      <c r="AY321" s="271"/>
      <c r="AZ321" s="271"/>
      <c r="BA321" s="269"/>
      <c r="BB321" s="135"/>
      <c r="BC321" s="77"/>
    </row>
    <row r="322" spans="1:55" s="78" customFormat="1" x14ac:dyDescent="0.25">
      <c r="A322" s="75"/>
      <c r="B322" s="97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72"/>
      <c r="AV322" s="72"/>
      <c r="AW322" s="72"/>
      <c r="AX322" s="72"/>
      <c r="AY322" s="72"/>
      <c r="AZ322" s="72"/>
      <c r="BA322" s="98"/>
      <c r="BB322" s="135"/>
      <c r="BC322" s="77"/>
    </row>
    <row r="323" spans="1:55" s="78" customFormat="1" x14ac:dyDescent="0.25">
      <c r="A323" s="75"/>
      <c r="B323" s="97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72"/>
      <c r="AV323" s="72"/>
      <c r="AW323" s="72"/>
      <c r="AX323" s="72"/>
      <c r="AY323" s="72"/>
      <c r="AZ323" s="72"/>
      <c r="BA323" s="98"/>
      <c r="BB323" s="135"/>
      <c r="BC323" s="77"/>
    </row>
    <row r="324" spans="1:55" s="78" customFormat="1" x14ac:dyDescent="0.25">
      <c r="A324" s="75"/>
      <c r="B324" s="97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72"/>
      <c r="AV324" s="72"/>
      <c r="AW324" s="72"/>
      <c r="AX324" s="72"/>
      <c r="AY324" s="72"/>
      <c r="AZ324" s="72"/>
      <c r="BA324" s="98"/>
      <c r="BB324" s="135"/>
      <c r="BC324" s="77"/>
    </row>
    <row r="325" spans="1:55" s="78" customFormat="1" x14ac:dyDescent="0.25">
      <c r="A325" s="75"/>
      <c r="B325" s="97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72"/>
      <c r="AV325" s="72"/>
      <c r="AW325" s="72"/>
      <c r="AX325" s="72"/>
      <c r="AY325" s="72"/>
      <c r="AZ325" s="72"/>
      <c r="BA325" s="98"/>
      <c r="BB325" s="135"/>
      <c r="BC325" s="77"/>
    </row>
    <row r="326" spans="1:55" s="75" customFormat="1" x14ac:dyDescent="0.25">
      <c r="B326" s="97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72"/>
      <c r="AV326" s="72"/>
      <c r="AW326" s="72"/>
      <c r="AX326" s="72"/>
      <c r="AY326" s="72"/>
      <c r="AZ326" s="72"/>
      <c r="BA326" s="98"/>
      <c r="BB326" s="273"/>
      <c r="BC326" s="274"/>
    </row>
    <row r="327" spans="1:55" s="75" customFormat="1" x14ac:dyDescent="0.25">
      <c r="B327" s="97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72"/>
      <c r="AV327" s="72"/>
      <c r="AW327" s="72"/>
      <c r="AX327" s="72"/>
      <c r="AY327" s="72"/>
      <c r="AZ327" s="72"/>
      <c r="BA327" s="98"/>
      <c r="BB327" s="273"/>
      <c r="BC327" s="274"/>
    </row>
    <row r="328" spans="1:55" s="78" customFormat="1" x14ac:dyDescent="0.25">
      <c r="A328" s="321"/>
      <c r="B328" s="321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72"/>
      <c r="AV328" s="72"/>
      <c r="AW328" s="72"/>
      <c r="AX328" s="72"/>
      <c r="AY328" s="72"/>
      <c r="AZ328" s="72"/>
      <c r="BA328" s="98"/>
      <c r="BB328" s="135"/>
      <c r="BC328" s="77"/>
    </row>
    <row r="329" spans="1:55" s="78" customFormat="1" x14ac:dyDescent="0.25">
      <c r="A329" s="321"/>
      <c r="B329" s="322"/>
      <c r="C329" s="320"/>
      <c r="D329" s="320"/>
      <c r="E329" s="320"/>
      <c r="F329" s="320"/>
      <c r="G329" s="320"/>
      <c r="H329" s="320"/>
      <c r="I329" s="320"/>
      <c r="J329" s="320"/>
      <c r="K329" s="320"/>
      <c r="L329" s="320"/>
      <c r="M329" s="320"/>
      <c r="N329" s="320"/>
      <c r="O329" s="320"/>
      <c r="P329" s="320"/>
      <c r="Q329" s="320"/>
      <c r="R329" s="320"/>
      <c r="S329" s="320"/>
      <c r="T329" s="320"/>
      <c r="U329" s="320"/>
      <c r="V329" s="320"/>
      <c r="W329" s="320"/>
      <c r="X329" s="320"/>
      <c r="Y329" s="320"/>
      <c r="Z329" s="320"/>
      <c r="AA329" s="320"/>
      <c r="AB329" s="320"/>
      <c r="AC329" s="320"/>
      <c r="AD329" s="320"/>
      <c r="AE329" s="320"/>
      <c r="AF329" s="320"/>
      <c r="AG329" s="320"/>
      <c r="AH329" s="320"/>
      <c r="AI329" s="320"/>
      <c r="AJ329" s="320"/>
      <c r="AK329" s="320"/>
      <c r="AL329" s="320"/>
      <c r="AM329" s="320"/>
      <c r="AN329" s="320"/>
      <c r="AO329" s="320"/>
      <c r="AP329" s="320"/>
      <c r="AQ329" s="320"/>
      <c r="AR329" s="320"/>
      <c r="AS329" s="320"/>
      <c r="AT329" s="320"/>
      <c r="AU329" s="319"/>
      <c r="AV329" s="319"/>
      <c r="AW329" s="319"/>
      <c r="AX329" s="72"/>
      <c r="AY329" s="72"/>
      <c r="AZ329" s="72"/>
      <c r="BA329" s="98"/>
      <c r="BB329" s="135"/>
      <c r="BC329" s="77"/>
    </row>
    <row r="330" spans="1:55" s="78" customFormat="1" x14ac:dyDescent="0.25">
      <c r="A330" s="321"/>
      <c r="B330" s="322"/>
      <c r="C330" s="320"/>
      <c r="D330" s="320"/>
      <c r="E330" s="320"/>
      <c r="F330" s="320"/>
      <c r="G330" s="320"/>
      <c r="H330" s="320"/>
      <c r="I330" s="320"/>
      <c r="J330" s="320"/>
      <c r="K330" s="320"/>
      <c r="L330" s="320"/>
      <c r="M330" s="320"/>
      <c r="N330" s="320"/>
      <c r="O330" s="320"/>
      <c r="P330" s="320"/>
      <c r="Q330" s="320"/>
      <c r="R330" s="320"/>
      <c r="S330" s="320"/>
      <c r="T330" s="320"/>
      <c r="U330" s="320"/>
      <c r="V330" s="320"/>
      <c r="W330" s="320"/>
      <c r="X330" s="320"/>
      <c r="Y330" s="320"/>
      <c r="Z330" s="320"/>
      <c r="AA330" s="320"/>
      <c r="AB330" s="320"/>
      <c r="AC330" s="320"/>
      <c r="AD330" s="320"/>
      <c r="AE330" s="320"/>
      <c r="AF330" s="320"/>
      <c r="AG330" s="320"/>
      <c r="AH330" s="320"/>
      <c r="AI330" s="320"/>
      <c r="AJ330" s="320"/>
      <c r="AK330" s="320"/>
      <c r="AL330" s="320"/>
      <c r="AM330" s="320"/>
      <c r="AN330" s="320"/>
      <c r="AO330" s="320"/>
      <c r="AP330" s="320"/>
      <c r="AQ330" s="320"/>
      <c r="AR330" s="320"/>
      <c r="AS330" s="320"/>
      <c r="AT330" s="320"/>
      <c r="AU330" s="319"/>
      <c r="AV330" s="319"/>
      <c r="AW330" s="319"/>
      <c r="AX330" s="72"/>
      <c r="AY330" s="72"/>
      <c r="AZ330" s="72"/>
      <c r="BA330" s="98"/>
      <c r="BB330" s="135"/>
      <c r="BC330" s="77"/>
    </row>
    <row r="331" spans="1:55" s="78" customFormat="1" x14ac:dyDescent="0.25">
      <c r="A331" s="321"/>
      <c r="B331" s="322"/>
      <c r="C331" s="320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319"/>
      <c r="AV331" s="319"/>
      <c r="AW331" s="319"/>
      <c r="AX331" s="72"/>
      <c r="AY331" s="72"/>
      <c r="AZ331" s="72"/>
      <c r="BA331" s="98"/>
      <c r="BB331" s="135"/>
      <c r="BC331" s="77"/>
    </row>
    <row r="332" spans="1:55" s="78" customFormat="1" x14ac:dyDescent="0.25">
      <c r="A332" s="75"/>
      <c r="B332" s="97"/>
      <c r="C332" s="275"/>
      <c r="D332" s="276"/>
      <c r="E332" s="276"/>
      <c r="F332" s="276"/>
      <c r="G332" s="276"/>
      <c r="H332" s="276"/>
      <c r="I332" s="276"/>
      <c r="J332" s="276"/>
      <c r="K332" s="276"/>
      <c r="L332" s="276"/>
      <c r="M332" s="276"/>
      <c r="N332" s="276"/>
      <c r="O332" s="276"/>
      <c r="P332" s="276"/>
      <c r="Q332" s="276"/>
      <c r="R332" s="276"/>
      <c r="S332" s="276"/>
      <c r="T332" s="276"/>
      <c r="U332" s="276"/>
      <c r="V332" s="276"/>
      <c r="W332" s="276"/>
      <c r="X332" s="276"/>
      <c r="Y332" s="276"/>
      <c r="Z332" s="276"/>
      <c r="AA332" s="276"/>
      <c r="AB332" s="276"/>
      <c r="AC332" s="276"/>
      <c r="AD332" s="276"/>
      <c r="AE332" s="276"/>
      <c r="AF332" s="276"/>
      <c r="AG332" s="276"/>
      <c r="AH332" s="276"/>
      <c r="AI332" s="276"/>
      <c r="AJ332" s="276"/>
      <c r="AK332" s="276"/>
      <c r="AL332" s="276"/>
      <c r="AM332" s="276"/>
      <c r="AN332" s="276"/>
      <c r="AO332" s="276"/>
      <c r="AP332" s="276"/>
      <c r="AQ332" s="276"/>
      <c r="AR332" s="276"/>
      <c r="AS332" s="276"/>
      <c r="AT332" s="276"/>
      <c r="AU332" s="277"/>
      <c r="AV332" s="277"/>
      <c r="AW332" s="277"/>
      <c r="AX332" s="277"/>
      <c r="AY332" s="277"/>
      <c r="AZ332" s="277"/>
      <c r="BA332" s="276"/>
      <c r="BB332" s="135"/>
      <c r="BC332" s="77"/>
    </row>
    <row r="333" spans="1:55" s="78" customFormat="1" x14ac:dyDescent="0.25">
      <c r="A333" s="75"/>
      <c r="B333" s="97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72"/>
      <c r="AV333" s="72"/>
      <c r="AW333" s="72"/>
      <c r="AX333" s="72"/>
      <c r="AY333" s="72"/>
      <c r="AZ333" s="72"/>
      <c r="BA333" s="98"/>
      <c r="BB333" s="135"/>
      <c r="BC333" s="77"/>
    </row>
    <row r="334" spans="1:55" s="78" customFormat="1" x14ac:dyDescent="0.25">
      <c r="A334" s="75"/>
      <c r="B334" s="97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72"/>
      <c r="AV334" s="72"/>
      <c r="AW334" s="72"/>
      <c r="AX334" s="72"/>
      <c r="AY334" s="72"/>
      <c r="AZ334" s="72"/>
      <c r="BA334" s="98"/>
      <c r="BB334" s="135"/>
      <c r="BC334" s="77"/>
    </row>
    <row r="335" spans="1:55" s="78" customFormat="1" x14ac:dyDescent="0.25">
      <c r="A335" s="75"/>
      <c r="B335" s="97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72"/>
      <c r="AV335" s="72"/>
      <c r="AW335" s="72"/>
      <c r="AX335" s="72"/>
      <c r="AY335" s="72"/>
      <c r="AZ335" s="72"/>
      <c r="BA335" s="98"/>
      <c r="BB335" s="135"/>
      <c r="BC335" s="77"/>
    </row>
    <row r="336" spans="1:55" s="78" customFormat="1" x14ac:dyDescent="0.25">
      <c r="A336" s="75"/>
      <c r="B336" s="97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72"/>
      <c r="AV336" s="72"/>
      <c r="AW336" s="72"/>
      <c r="AX336" s="72"/>
      <c r="AY336" s="72"/>
      <c r="AZ336" s="72"/>
      <c r="BA336" s="98"/>
      <c r="BB336" s="135"/>
      <c r="BC336" s="77"/>
    </row>
    <row r="337" spans="1:55" s="78" customFormat="1" x14ac:dyDescent="0.25">
      <c r="A337" s="75"/>
      <c r="B337" s="97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72"/>
      <c r="AV337" s="72"/>
      <c r="AW337" s="72"/>
      <c r="AX337" s="72"/>
      <c r="AY337" s="72"/>
      <c r="AZ337" s="72"/>
      <c r="BA337" s="98"/>
      <c r="BB337" s="135"/>
      <c r="BC337" s="77"/>
    </row>
    <row r="338" spans="1:55" s="78" customFormat="1" x14ac:dyDescent="0.25">
      <c r="A338" s="75"/>
      <c r="B338" s="97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72"/>
      <c r="AV338" s="72"/>
      <c r="AW338" s="72"/>
      <c r="AX338" s="72"/>
      <c r="AY338" s="72"/>
      <c r="AZ338" s="72"/>
      <c r="BA338" s="98"/>
      <c r="BB338" s="135"/>
      <c r="BC338" s="77"/>
    </row>
    <row r="339" spans="1:55" s="78" customFormat="1" x14ac:dyDescent="0.25">
      <c r="A339" s="75"/>
      <c r="B339" s="97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72"/>
      <c r="AV339" s="72"/>
      <c r="AW339" s="72"/>
      <c r="AX339" s="72"/>
      <c r="AY339" s="72"/>
      <c r="AZ339" s="72"/>
      <c r="BA339" s="98"/>
      <c r="BB339" s="135"/>
      <c r="BC339" s="77"/>
    </row>
    <row r="340" spans="1:55" s="78" customFormat="1" x14ac:dyDescent="0.25">
      <c r="A340" s="75"/>
      <c r="B340" s="97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72"/>
      <c r="AV340" s="72"/>
      <c r="AW340" s="72"/>
      <c r="AX340" s="72"/>
      <c r="AY340" s="72"/>
      <c r="AZ340" s="72"/>
      <c r="BA340" s="98"/>
      <c r="BB340" s="135"/>
      <c r="BC340" s="77"/>
    </row>
    <row r="341" spans="1:55" s="78" customFormat="1" x14ac:dyDescent="0.25">
      <c r="A341" s="75"/>
      <c r="B341" s="97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72"/>
      <c r="AV341" s="72"/>
      <c r="AW341" s="72"/>
      <c r="AX341" s="72"/>
      <c r="AY341" s="72"/>
      <c r="AZ341" s="72"/>
      <c r="BA341" s="98"/>
      <c r="BB341" s="135"/>
      <c r="BC341" s="77"/>
    </row>
    <row r="342" spans="1:55" s="78" customFormat="1" x14ac:dyDescent="0.25">
      <c r="A342" s="75"/>
      <c r="B342" s="97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72"/>
      <c r="AV342" s="72"/>
      <c r="AW342" s="72"/>
      <c r="AX342" s="72"/>
      <c r="AY342" s="72"/>
      <c r="AZ342" s="72"/>
      <c r="BA342" s="98"/>
      <c r="BB342" s="135"/>
      <c r="BC342" s="77"/>
    </row>
    <row r="343" spans="1:55" s="78" customFormat="1" x14ac:dyDescent="0.25">
      <c r="A343" s="75"/>
      <c r="B343" s="97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72"/>
      <c r="AV343" s="72"/>
      <c r="AW343" s="72"/>
      <c r="AX343" s="72"/>
      <c r="AY343" s="72"/>
      <c r="AZ343" s="72"/>
      <c r="BA343" s="98"/>
      <c r="BB343" s="135"/>
      <c r="BC343" s="77"/>
    </row>
    <row r="344" spans="1:55" s="78" customFormat="1" x14ac:dyDescent="0.25">
      <c r="A344" s="278"/>
      <c r="B344" s="97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72"/>
      <c r="AV344" s="72"/>
      <c r="AW344" s="72"/>
      <c r="AX344" s="72"/>
      <c r="AY344" s="72"/>
      <c r="AZ344" s="72"/>
      <c r="BA344" s="98"/>
      <c r="BB344" s="135"/>
      <c r="BC344" s="77"/>
    </row>
    <row r="345" spans="1:55" s="78" customFormat="1" x14ac:dyDescent="0.25">
      <c r="A345" s="278"/>
      <c r="B345" s="97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72"/>
      <c r="AV345" s="72"/>
      <c r="AW345" s="72"/>
      <c r="AX345" s="72"/>
      <c r="AY345" s="72"/>
      <c r="AZ345" s="72"/>
      <c r="BA345" s="98"/>
      <c r="BB345" s="135"/>
      <c r="BC345" s="77"/>
    </row>
    <row r="346" spans="1:55" s="78" customFormat="1" x14ac:dyDescent="0.25">
      <c r="A346" s="278"/>
      <c r="B346" s="97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72"/>
      <c r="AV346" s="72"/>
      <c r="AW346" s="72"/>
      <c r="AX346" s="72"/>
      <c r="AY346" s="72"/>
      <c r="AZ346" s="72"/>
      <c r="BA346" s="98"/>
      <c r="BB346" s="135"/>
      <c r="BC346" s="77"/>
    </row>
    <row r="347" spans="1:55" s="78" customFormat="1" x14ac:dyDescent="0.25">
      <c r="A347" s="278"/>
      <c r="B347" s="97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72"/>
      <c r="AV347" s="72"/>
      <c r="AW347" s="72"/>
      <c r="AX347" s="72"/>
      <c r="AY347" s="72"/>
      <c r="AZ347" s="72"/>
      <c r="BA347" s="98"/>
      <c r="BB347" s="135"/>
      <c r="BC347" s="77"/>
    </row>
    <row r="348" spans="1:55" s="78" customFormat="1" x14ac:dyDescent="0.25">
      <c r="A348" s="278"/>
      <c r="B348" s="97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72"/>
      <c r="AV348" s="72"/>
      <c r="AW348" s="72"/>
      <c r="AX348" s="72"/>
      <c r="AY348" s="72"/>
      <c r="AZ348" s="72"/>
      <c r="BA348" s="98"/>
      <c r="BB348" s="135"/>
      <c r="BC348" s="77"/>
    </row>
    <row r="349" spans="1:55" s="78" customFormat="1" x14ac:dyDescent="0.25">
      <c r="A349" s="278"/>
      <c r="B349" s="97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72"/>
      <c r="AV349" s="72"/>
      <c r="AW349" s="72"/>
      <c r="AX349" s="72"/>
      <c r="AY349" s="72"/>
      <c r="AZ349" s="72"/>
      <c r="BA349" s="98"/>
      <c r="BB349" s="135"/>
      <c r="BC349" s="77"/>
    </row>
    <row r="350" spans="1:55" s="78" customFormat="1" x14ac:dyDescent="0.25">
      <c r="A350" s="278"/>
      <c r="B350" s="97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72"/>
      <c r="AV350" s="72"/>
      <c r="AW350" s="72"/>
      <c r="AX350" s="72"/>
      <c r="AY350" s="72"/>
      <c r="AZ350" s="72"/>
      <c r="BA350" s="98"/>
      <c r="BB350" s="135"/>
      <c r="BC350" s="77"/>
    </row>
    <row r="351" spans="1:55" s="78" customFormat="1" x14ac:dyDescent="0.25">
      <c r="A351" s="278"/>
      <c r="B351" s="97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72"/>
      <c r="AV351" s="72"/>
      <c r="AW351" s="72"/>
      <c r="AX351" s="72"/>
      <c r="AY351" s="72"/>
      <c r="AZ351" s="72"/>
      <c r="BA351" s="98"/>
      <c r="BB351" s="135"/>
      <c r="BC351" s="77"/>
    </row>
    <row r="352" spans="1:55" s="78" customFormat="1" x14ac:dyDescent="0.25">
      <c r="A352" s="278"/>
      <c r="B352" s="97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72"/>
      <c r="AV352" s="72"/>
      <c r="AW352" s="72"/>
      <c r="AX352" s="72"/>
      <c r="AY352" s="72"/>
      <c r="AZ352" s="72"/>
      <c r="BA352" s="98"/>
      <c r="BB352" s="135"/>
      <c r="BC352" s="77"/>
    </row>
    <row r="353" spans="1:55" s="78" customFormat="1" x14ac:dyDescent="0.25">
      <c r="A353" s="278"/>
      <c r="B353" s="97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72"/>
      <c r="AV353" s="72"/>
      <c r="AW353" s="72"/>
      <c r="AX353" s="72"/>
      <c r="AY353" s="72"/>
      <c r="AZ353" s="72"/>
      <c r="BA353" s="98"/>
      <c r="BB353" s="135"/>
      <c r="BC353" s="77"/>
    </row>
    <row r="354" spans="1:55" s="78" customFormat="1" x14ac:dyDescent="0.25">
      <c r="A354" s="278"/>
      <c r="B354" s="97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72"/>
      <c r="AV354" s="72"/>
      <c r="AW354" s="72"/>
      <c r="AX354" s="72"/>
      <c r="AY354" s="72"/>
      <c r="AZ354" s="72"/>
      <c r="BA354" s="98"/>
      <c r="BB354" s="135"/>
      <c r="BC354" s="77"/>
    </row>
    <row r="355" spans="1:55" s="78" customFormat="1" x14ac:dyDescent="0.25">
      <c r="A355" s="278"/>
      <c r="B355" s="97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72"/>
      <c r="AV355" s="72"/>
      <c r="AW355" s="72"/>
      <c r="AX355" s="72"/>
      <c r="AY355" s="72"/>
      <c r="AZ355" s="72"/>
      <c r="BA355" s="98"/>
      <c r="BB355" s="135"/>
      <c r="BC355" s="77"/>
    </row>
    <row r="356" spans="1:55" s="78" customFormat="1" x14ac:dyDescent="0.25">
      <c r="A356" s="278"/>
      <c r="B356" s="97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72"/>
      <c r="AV356" s="72"/>
      <c r="AW356" s="72"/>
      <c r="AX356" s="72"/>
      <c r="AY356" s="72"/>
      <c r="AZ356" s="72"/>
      <c r="BA356" s="98"/>
      <c r="BB356" s="135"/>
      <c r="BC356" s="77"/>
    </row>
    <row r="357" spans="1:55" s="78" customFormat="1" x14ac:dyDescent="0.25">
      <c r="A357" s="278"/>
      <c r="B357" s="97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72"/>
      <c r="AV357" s="72"/>
      <c r="AW357" s="72"/>
      <c r="AX357" s="72"/>
      <c r="AY357" s="72"/>
      <c r="AZ357" s="72"/>
      <c r="BA357" s="98"/>
      <c r="BB357" s="135"/>
      <c r="BC357" s="77"/>
    </row>
    <row r="358" spans="1:55" s="78" customFormat="1" x14ac:dyDescent="0.25">
      <c r="A358" s="278"/>
      <c r="B358" s="97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72"/>
      <c r="AV358" s="72"/>
      <c r="AW358" s="72"/>
      <c r="AX358" s="72"/>
      <c r="AY358" s="72"/>
      <c r="AZ358" s="72"/>
      <c r="BA358" s="98"/>
      <c r="BB358" s="135"/>
      <c r="BC358" s="77"/>
    </row>
    <row r="359" spans="1:55" s="78" customFormat="1" x14ac:dyDescent="0.25">
      <c r="A359" s="278"/>
      <c r="B359" s="97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72"/>
      <c r="AV359" s="72"/>
      <c r="AW359" s="72"/>
      <c r="AX359" s="72"/>
      <c r="AY359" s="72"/>
      <c r="AZ359" s="72"/>
      <c r="BA359" s="98"/>
      <c r="BB359" s="135"/>
      <c r="BC359" s="77"/>
    </row>
    <row r="360" spans="1:55" s="78" customFormat="1" x14ac:dyDescent="0.25">
      <c r="A360" s="278"/>
      <c r="B360" s="97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72"/>
      <c r="AV360" s="72"/>
      <c r="AW360" s="72"/>
      <c r="AX360" s="72"/>
      <c r="AY360" s="72"/>
      <c r="AZ360" s="72"/>
      <c r="BA360" s="98"/>
      <c r="BB360" s="135"/>
      <c r="BC360" s="77"/>
    </row>
    <row r="361" spans="1:55" s="78" customFormat="1" x14ac:dyDescent="0.25">
      <c r="A361" s="278"/>
      <c r="B361" s="97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72"/>
      <c r="AV361" s="72"/>
      <c r="AW361" s="72"/>
      <c r="AX361" s="72"/>
      <c r="AY361" s="72"/>
      <c r="AZ361" s="72"/>
      <c r="BA361" s="98"/>
      <c r="BB361" s="135"/>
      <c r="BC361" s="77"/>
    </row>
    <row r="362" spans="1:55" s="78" customFormat="1" x14ac:dyDescent="0.25">
      <c r="A362" s="278"/>
      <c r="B362" s="97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72"/>
      <c r="AV362" s="72"/>
      <c r="AW362" s="72"/>
      <c r="AX362" s="72"/>
      <c r="AY362" s="72"/>
      <c r="AZ362" s="72"/>
      <c r="BA362" s="98"/>
      <c r="BB362" s="135"/>
      <c r="BC362" s="77"/>
    </row>
    <row r="363" spans="1:55" s="78" customFormat="1" x14ac:dyDescent="0.25">
      <c r="A363" s="278"/>
      <c r="B363" s="97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72"/>
      <c r="AV363" s="72"/>
      <c r="AW363" s="72"/>
      <c r="AX363" s="72"/>
      <c r="AY363" s="72"/>
      <c r="AZ363" s="72"/>
      <c r="BA363" s="98"/>
      <c r="BB363" s="135"/>
      <c r="BC363" s="77"/>
    </row>
    <row r="364" spans="1:55" s="78" customFormat="1" x14ac:dyDescent="0.25">
      <c r="A364" s="278"/>
      <c r="B364" s="97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72"/>
      <c r="AV364" s="72"/>
      <c r="AW364" s="72"/>
      <c r="AX364" s="72"/>
      <c r="AY364" s="72"/>
      <c r="AZ364" s="72"/>
      <c r="BA364" s="98"/>
      <c r="BB364" s="135"/>
      <c r="BC364" s="77"/>
    </row>
    <row r="365" spans="1:55" s="78" customFormat="1" x14ac:dyDescent="0.25">
      <c r="A365" s="278"/>
      <c r="B365" s="97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72"/>
      <c r="AV365" s="72"/>
      <c r="AW365" s="72"/>
      <c r="AX365" s="72"/>
      <c r="AY365" s="72"/>
      <c r="AZ365" s="72"/>
      <c r="BA365" s="98"/>
      <c r="BB365" s="135"/>
      <c r="BC365" s="77"/>
    </row>
    <row r="366" spans="1:55" s="78" customFormat="1" x14ac:dyDescent="0.25">
      <c r="A366" s="278"/>
      <c r="B366" s="97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72"/>
      <c r="AV366" s="72"/>
      <c r="AW366" s="72"/>
      <c r="AX366" s="72"/>
      <c r="AY366" s="72"/>
      <c r="AZ366" s="72"/>
      <c r="BA366" s="98"/>
      <c r="BB366" s="135"/>
      <c r="BC366" s="77"/>
    </row>
    <row r="367" spans="1:55" s="78" customFormat="1" x14ac:dyDescent="0.25">
      <c r="A367" s="278"/>
      <c r="B367" s="97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72"/>
      <c r="AV367" s="72"/>
      <c r="AW367" s="72"/>
      <c r="AX367" s="72"/>
      <c r="AY367" s="72"/>
      <c r="AZ367" s="72"/>
      <c r="BA367" s="98"/>
      <c r="BB367" s="135"/>
      <c r="BC367" s="77"/>
    </row>
    <row r="368" spans="1:55" s="78" customFormat="1" x14ac:dyDescent="0.25">
      <c r="A368" s="278"/>
      <c r="B368" s="97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72"/>
      <c r="AV368" s="72"/>
      <c r="AW368" s="72"/>
      <c r="AX368" s="72"/>
      <c r="AY368" s="72"/>
      <c r="AZ368" s="72"/>
      <c r="BA368" s="98"/>
      <c r="BB368" s="76"/>
      <c r="BC368" s="77"/>
    </row>
    <row r="369" spans="1:55" s="78" customFormat="1" x14ac:dyDescent="0.25">
      <c r="A369" s="278"/>
      <c r="B369" s="97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72"/>
      <c r="AV369" s="72"/>
      <c r="AW369" s="72"/>
      <c r="AX369" s="72"/>
      <c r="AY369" s="72"/>
      <c r="AZ369" s="72"/>
      <c r="BA369" s="98"/>
      <c r="BB369" s="76"/>
      <c r="BC369" s="77"/>
    </row>
    <row r="370" spans="1:55" s="78" customFormat="1" x14ac:dyDescent="0.25">
      <c r="A370" s="278"/>
      <c r="B370" s="97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72"/>
      <c r="AV370" s="72"/>
      <c r="AW370" s="72"/>
      <c r="AX370" s="72"/>
      <c r="AY370" s="72"/>
      <c r="AZ370" s="72"/>
      <c r="BA370" s="98"/>
      <c r="BB370" s="76"/>
      <c r="BC370" s="77"/>
    </row>
    <row r="371" spans="1:55" s="78" customFormat="1" x14ac:dyDescent="0.25">
      <c r="A371" s="278"/>
      <c r="B371" s="97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72"/>
      <c r="AV371" s="72"/>
      <c r="AW371" s="72"/>
      <c r="AX371" s="72"/>
      <c r="AY371" s="72"/>
      <c r="AZ371" s="72"/>
      <c r="BA371" s="98"/>
      <c r="BB371" s="76"/>
      <c r="BC371" s="77"/>
    </row>
    <row r="372" spans="1:55" s="78" customFormat="1" x14ac:dyDescent="0.25">
      <c r="A372" s="278"/>
      <c r="B372" s="97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72"/>
      <c r="AV372" s="72"/>
      <c r="AW372" s="72"/>
      <c r="AX372" s="72"/>
      <c r="AY372" s="72"/>
      <c r="AZ372" s="72"/>
      <c r="BA372" s="98"/>
      <c r="BB372" s="76"/>
      <c r="BC372" s="77"/>
    </row>
    <row r="373" spans="1:55" s="78" customFormat="1" x14ac:dyDescent="0.25">
      <c r="A373" s="278"/>
      <c r="B373" s="97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72"/>
      <c r="AV373" s="72"/>
      <c r="AW373" s="72"/>
      <c r="AX373" s="72"/>
      <c r="AY373" s="72"/>
      <c r="AZ373" s="72"/>
      <c r="BA373" s="98"/>
      <c r="BB373" s="76"/>
      <c r="BC373" s="77"/>
    </row>
    <row r="374" spans="1:55" s="78" customFormat="1" x14ac:dyDescent="0.25">
      <c r="A374" s="278"/>
      <c r="B374" s="97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72"/>
      <c r="AV374" s="72"/>
      <c r="AW374" s="72"/>
      <c r="AX374" s="72"/>
      <c r="AY374" s="72"/>
      <c r="AZ374" s="72"/>
      <c r="BA374" s="98"/>
      <c r="BB374" s="76"/>
      <c r="BC374" s="77"/>
    </row>
    <row r="375" spans="1:55" s="78" customFormat="1" x14ac:dyDescent="0.25">
      <c r="A375" s="278"/>
      <c r="B375" s="97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72"/>
      <c r="AV375" s="72"/>
      <c r="AW375" s="72"/>
      <c r="AX375" s="72"/>
      <c r="AY375" s="72"/>
      <c r="AZ375" s="72"/>
      <c r="BA375" s="98"/>
      <c r="BB375" s="76"/>
      <c r="BC375" s="77"/>
    </row>
    <row r="376" spans="1:55" s="78" customFormat="1" x14ac:dyDescent="0.25">
      <c r="A376" s="278"/>
      <c r="B376" s="97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72"/>
      <c r="AV376" s="72"/>
      <c r="AW376" s="72"/>
      <c r="AX376" s="72"/>
      <c r="AY376" s="72"/>
      <c r="AZ376" s="72"/>
      <c r="BA376" s="98"/>
      <c r="BB376" s="76"/>
      <c r="BC376" s="77"/>
    </row>
    <row r="377" spans="1:55" s="78" customFormat="1" x14ac:dyDescent="0.25">
      <c r="A377" s="278"/>
      <c r="B377" s="97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72"/>
      <c r="AV377" s="72"/>
      <c r="AW377" s="72"/>
      <c r="AX377" s="72"/>
      <c r="AY377" s="72"/>
      <c r="AZ377" s="72"/>
      <c r="BA377" s="98"/>
      <c r="BB377" s="76"/>
      <c r="BC377" s="77"/>
    </row>
    <row r="378" spans="1:55" s="78" customFormat="1" x14ac:dyDescent="0.25">
      <c r="A378" s="278"/>
      <c r="B378" s="97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72"/>
      <c r="AV378" s="72"/>
      <c r="AW378" s="72"/>
      <c r="AX378" s="72"/>
      <c r="AY378" s="72"/>
      <c r="AZ378" s="72"/>
      <c r="BA378" s="98"/>
      <c r="BB378" s="81"/>
      <c r="BC378" s="77"/>
    </row>
    <row r="379" spans="1:55" s="78" customFormat="1" x14ac:dyDescent="0.25">
      <c r="A379" s="278"/>
      <c r="B379" s="97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72"/>
      <c r="AV379" s="72"/>
      <c r="AW379" s="72"/>
      <c r="AX379" s="72"/>
      <c r="AY379" s="72"/>
      <c r="AZ379" s="72"/>
      <c r="BA379" s="98"/>
      <c r="BB379" s="81"/>
      <c r="BC379" s="77"/>
    </row>
    <row r="380" spans="1:55" s="78" customFormat="1" x14ac:dyDescent="0.25">
      <c r="A380" s="278"/>
      <c r="B380" s="97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72"/>
      <c r="AV380" s="72"/>
      <c r="AW380" s="72"/>
      <c r="AX380" s="72"/>
      <c r="AY380" s="72"/>
      <c r="AZ380" s="72"/>
      <c r="BA380" s="98"/>
      <c r="BB380" s="81"/>
      <c r="BC380" s="77"/>
    </row>
    <row r="381" spans="1:55" s="78" customFormat="1" x14ac:dyDescent="0.25">
      <c r="A381" s="278"/>
      <c r="B381" s="97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72"/>
      <c r="AV381" s="72"/>
      <c r="AW381" s="72"/>
      <c r="AX381" s="72"/>
      <c r="AY381" s="72"/>
      <c r="AZ381" s="72"/>
      <c r="BA381" s="98"/>
      <c r="BB381" s="81"/>
      <c r="BC381" s="77"/>
    </row>
    <row r="382" spans="1:55" s="78" customFormat="1" x14ac:dyDescent="0.25">
      <c r="A382" s="278"/>
      <c r="B382" s="97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72"/>
      <c r="AV382" s="72"/>
      <c r="AW382" s="72"/>
      <c r="AX382" s="72"/>
      <c r="AY382" s="72"/>
      <c r="AZ382" s="72"/>
      <c r="BA382" s="98"/>
      <c r="BB382" s="81"/>
      <c r="BC382" s="77"/>
    </row>
    <row r="383" spans="1:55" s="78" customFormat="1" x14ac:dyDescent="0.25">
      <c r="A383" s="278"/>
      <c r="B383" s="97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72"/>
      <c r="AV383" s="72"/>
      <c r="AW383" s="72"/>
      <c r="AX383" s="72"/>
      <c r="AY383" s="72"/>
      <c r="AZ383" s="72"/>
      <c r="BA383" s="98"/>
      <c r="BB383" s="81"/>
      <c r="BC383" s="77"/>
    </row>
    <row r="384" spans="1:55" s="78" customFormat="1" x14ac:dyDescent="0.25">
      <c r="A384" s="278"/>
      <c r="B384" s="97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72"/>
      <c r="AV384" s="72"/>
      <c r="AW384" s="72"/>
      <c r="AX384" s="72"/>
      <c r="AY384" s="72"/>
      <c r="AZ384" s="72"/>
      <c r="BA384" s="98"/>
      <c r="BB384" s="81"/>
      <c r="BC384" s="77"/>
    </row>
    <row r="385" spans="1:55" s="78" customFormat="1" x14ac:dyDescent="0.25">
      <c r="A385" s="278"/>
      <c r="B385" s="97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72"/>
      <c r="AV385" s="72"/>
      <c r="AW385" s="72"/>
      <c r="AX385" s="72"/>
      <c r="AY385" s="72"/>
      <c r="AZ385" s="72"/>
      <c r="BA385" s="98"/>
      <c r="BB385" s="81"/>
      <c r="BC385" s="77"/>
    </row>
    <row r="386" spans="1:55" s="78" customFormat="1" x14ac:dyDescent="0.25">
      <c r="A386" s="278"/>
      <c r="B386" s="97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72"/>
      <c r="AV386" s="72"/>
      <c r="AW386" s="72"/>
      <c r="AX386" s="72"/>
      <c r="AY386" s="72"/>
      <c r="AZ386" s="72"/>
      <c r="BA386" s="98"/>
      <c r="BB386" s="81"/>
      <c r="BC386" s="77"/>
    </row>
    <row r="387" spans="1:55" s="78" customFormat="1" x14ac:dyDescent="0.25">
      <c r="A387" s="278"/>
      <c r="B387" s="97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72"/>
      <c r="AV387" s="72"/>
      <c r="AW387" s="72"/>
      <c r="AX387" s="72"/>
      <c r="AY387" s="72"/>
      <c r="AZ387" s="72"/>
      <c r="BA387" s="98"/>
      <c r="BB387" s="81"/>
      <c r="BC387" s="77"/>
    </row>
    <row r="388" spans="1:55" s="78" customFormat="1" x14ac:dyDescent="0.25">
      <c r="A388" s="278"/>
      <c r="B388" s="97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72"/>
      <c r="AV388" s="72"/>
      <c r="AW388" s="72"/>
      <c r="AX388" s="72"/>
      <c r="AY388" s="72"/>
      <c r="AZ388" s="72"/>
      <c r="BA388" s="98"/>
      <c r="BB388" s="81"/>
      <c r="BC388" s="77"/>
    </row>
    <row r="389" spans="1:55" s="78" customFormat="1" x14ac:dyDescent="0.25">
      <c r="A389" s="278"/>
      <c r="B389" s="97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72"/>
      <c r="AV389" s="72"/>
      <c r="AW389" s="72"/>
      <c r="AX389" s="72"/>
      <c r="AY389" s="72"/>
      <c r="AZ389" s="72"/>
      <c r="BA389" s="98"/>
      <c r="BB389" s="81"/>
      <c r="BC389" s="77"/>
    </row>
    <row r="390" spans="1:55" s="78" customFormat="1" x14ac:dyDescent="0.25">
      <c r="A390" s="278"/>
      <c r="B390" s="97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72"/>
      <c r="AV390" s="72"/>
      <c r="AW390" s="72"/>
      <c r="AX390" s="72"/>
      <c r="AY390" s="72"/>
      <c r="AZ390" s="72"/>
      <c r="BA390" s="98"/>
      <c r="BB390" s="81"/>
      <c r="BC390" s="77"/>
    </row>
    <row r="391" spans="1:55" s="78" customFormat="1" x14ac:dyDescent="0.25">
      <c r="A391" s="278"/>
      <c r="B391" s="97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72"/>
      <c r="AV391" s="72"/>
      <c r="AW391" s="72"/>
      <c r="AX391" s="72"/>
      <c r="AY391" s="72"/>
      <c r="AZ391" s="72"/>
      <c r="BA391" s="98"/>
      <c r="BB391" s="81"/>
      <c r="BC391" s="77"/>
    </row>
    <row r="392" spans="1:55" s="78" customFormat="1" x14ac:dyDescent="0.25">
      <c r="A392" s="75"/>
      <c r="B392" s="97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72"/>
      <c r="AV392" s="72"/>
      <c r="AW392" s="72"/>
      <c r="AX392" s="72"/>
      <c r="AY392" s="72"/>
      <c r="AZ392" s="72"/>
      <c r="BA392" s="98"/>
      <c r="BB392" s="81"/>
      <c r="BC392" s="77"/>
    </row>
    <row r="393" spans="1:55" s="78" customFormat="1" x14ac:dyDescent="0.25">
      <c r="A393" s="75"/>
      <c r="B393" s="97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72"/>
      <c r="AV393" s="72"/>
      <c r="AW393" s="72"/>
      <c r="AX393" s="72"/>
      <c r="AY393" s="72"/>
      <c r="AZ393" s="72"/>
      <c r="BA393" s="98"/>
      <c r="BB393" s="81"/>
      <c r="BC393" s="77"/>
    </row>
    <row r="394" spans="1:55" s="78" customFormat="1" x14ac:dyDescent="0.25">
      <c r="A394" s="75"/>
      <c r="B394" s="97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72"/>
      <c r="AV394" s="72"/>
      <c r="AW394" s="72"/>
      <c r="AX394" s="72"/>
      <c r="AY394" s="72"/>
      <c r="AZ394" s="72"/>
      <c r="BA394" s="98"/>
      <c r="BB394" s="76"/>
      <c r="BC394" s="77"/>
    </row>
    <row r="395" spans="1:55" x14ac:dyDescent="0.25">
      <c r="BC395" s="102"/>
    </row>
    <row r="396" spans="1:55" x14ac:dyDescent="0.25">
      <c r="BC396" s="102"/>
    </row>
    <row r="397" spans="1:55" x14ac:dyDescent="0.25">
      <c r="A397" s="318"/>
      <c r="B397" s="318"/>
      <c r="BC397" s="102"/>
    </row>
    <row r="398" spans="1:55" x14ac:dyDescent="0.25">
      <c r="BC398" s="102"/>
    </row>
  </sheetData>
  <sheetProtection algorithmName="SHA-512" hashValue="JeXUcNVa4U/VhAnsR8yu8yf+GJpwVoGUeDBkXTEggbJLZdGNUv5amj/+FYM99wKYvUU/sh/nCvvr3LhXxhzuTQ==" saltValue="ebSnfFJDZtR9T3Z0mNK88A==" spinCount="100000" sheet="1" objects="1" scenarios="1"/>
  <mergeCells count="117">
    <mergeCell ref="B211:AF211"/>
    <mergeCell ref="AQ203:AT203"/>
    <mergeCell ref="AQ204:AT204"/>
    <mergeCell ref="AQ201:AT201"/>
    <mergeCell ref="B204:AF204"/>
    <mergeCell ref="B203:AF203"/>
    <mergeCell ref="B209:AF209"/>
    <mergeCell ref="C201:F201"/>
    <mergeCell ref="AQ202:AT202"/>
    <mergeCell ref="A1:AW1"/>
    <mergeCell ref="A2:AO2"/>
    <mergeCell ref="B6:U6"/>
    <mergeCell ref="W6:Y6"/>
    <mergeCell ref="A10:F10"/>
    <mergeCell ref="G10:AT10"/>
    <mergeCell ref="W11:AD11"/>
    <mergeCell ref="AE11:AL11"/>
    <mergeCell ref="AM11:AT11"/>
    <mergeCell ref="AU11:AU13"/>
    <mergeCell ref="AV11:AV13"/>
    <mergeCell ref="AW11:AW13"/>
    <mergeCell ref="W12:Z12"/>
    <mergeCell ref="AA12:AD12"/>
    <mergeCell ref="AE12:AH12"/>
    <mergeCell ref="AI12:AL12"/>
    <mergeCell ref="B4:J4"/>
    <mergeCell ref="B8:AJ8"/>
    <mergeCell ref="A31:AW31"/>
    <mergeCell ref="A40:AW40"/>
    <mergeCell ref="A44:AW44"/>
    <mergeCell ref="A45:AW45"/>
    <mergeCell ref="A76:AW76"/>
    <mergeCell ref="AM12:AP12"/>
    <mergeCell ref="AQ12:AT12"/>
    <mergeCell ref="A14:AW14"/>
    <mergeCell ref="A23:AW23"/>
    <mergeCell ref="A24:AW24"/>
    <mergeCell ref="A11:A13"/>
    <mergeCell ref="B11:B13"/>
    <mergeCell ref="C11:C13"/>
    <mergeCell ref="D11:F12"/>
    <mergeCell ref="G11:N11"/>
    <mergeCell ref="O11:V11"/>
    <mergeCell ref="G12:J12"/>
    <mergeCell ref="K12:N12"/>
    <mergeCell ref="O12:R12"/>
    <mergeCell ref="S12:V12"/>
    <mergeCell ref="A108:AW108"/>
    <mergeCell ref="A148:AW148"/>
    <mergeCell ref="A186:AW186"/>
    <mergeCell ref="A83:AW83"/>
    <mergeCell ref="A91:AW91"/>
    <mergeCell ref="A96:AW96"/>
    <mergeCell ref="A100:AW100"/>
    <mergeCell ref="A103:AW103"/>
    <mergeCell ref="A109:AW109"/>
    <mergeCell ref="A114:AW114"/>
    <mergeCell ref="A119:AW119"/>
    <mergeCell ref="A130:AW130"/>
    <mergeCell ref="A136:AW136"/>
    <mergeCell ref="A143:AW143"/>
    <mergeCell ref="A149:AW149"/>
    <mergeCell ref="A167:AW167"/>
    <mergeCell ref="A178:AW178"/>
    <mergeCell ref="A192:AW192"/>
    <mergeCell ref="B205:Q205"/>
    <mergeCell ref="B206:I206"/>
    <mergeCell ref="B208:AF208"/>
    <mergeCell ref="A198:B198"/>
    <mergeCell ref="B207:AF207"/>
    <mergeCell ref="A255:A257"/>
    <mergeCell ref="B255:B257"/>
    <mergeCell ref="C255:C257"/>
    <mergeCell ref="D255:F256"/>
    <mergeCell ref="G255:N255"/>
    <mergeCell ref="O255:V255"/>
    <mergeCell ref="S256:V256"/>
    <mergeCell ref="W256:Z256"/>
    <mergeCell ref="W255:AD255"/>
    <mergeCell ref="AM255:AT255"/>
    <mergeCell ref="AU255:AU257"/>
    <mergeCell ref="AV255:AV257"/>
    <mergeCell ref="AW255:AW257"/>
    <mergeCell ref="AE256:AH256"/>
    <mergeCell ref="AI256:AL256"/>
    <mergeCell ref="AM256:AP256"/>
    <mergeCell ref="AQ256:AT256"/>
    <mergeCell ref="B210:AF210"/>
    <mergeCell ref="A328:B328"/>
    <mergeCell ref="AA256:AD256"/>
    <mergeCell ref="AE255:AL255"/>
    <mergeCell ref="A329:A331"/>
    <mergeCell ref="B329:B331"/>
    <mergeCell ref="C329:C331"/>
    <mergeCell ref="D329:F330"/>
    <mergeCell ref="G329:N329"/>
    <mergeCell ref="G256:J256"/>
    <mergeCell ref="K256:N256"/>
    <mergeCell ref="O256:R256"/>
    <mergeCell ref="A397:B397"/>
    <mergeCell ref="AW329:AW331"/>
    <mergeCell ref="G330:J330"/>
    <mergeCell ref="K330:N330"/>
    <mergeCell ref="O330:R330"/>
    <mergeCell ref="S330:V330"/>
    <mergeCell ref="W330:Z330"/>
    <mergeCell ref="AA330:AD330"/>
    <mergeCell ref="AE330:AH330"/>
    <mergeCell ref="AI330:AL330"/>
    <mergeCell ref="AM330:AP330"/>
    <mergeCell ref="O329:V329"/>
    <mergeCell ref="W329:AD329"/>
    <mergeCell ref="AE329:AL329"/>
    <mergeCell ref="AM329:AT329"/>
    <mergeCell ref="AU329:AU331"/>
    <mergeCell ref="AV329:AV331"/>
    <mergeCell ref="AQ330:AT330"/>
  </mergeCells>
  <phoneticPr fontId="8" type="noConversion"/>
  <conditionalFormatting sqref="AX22">
    <cfRule type="cellIs" dxfId="0" priority="1" operator="notEqual">
      <formula>$AU$22</formula>
    </cfRule>
  </conditionalFormatting>
  <pageMargins left="0.82677165354330717" right="0.23622047244094491" top="0.55118110236220474" bottom="0.55118110236220474" header="0.31496062992125984" footer="0.31496062992125984"/>
  <pageSetup paperSize="8" scale="54" orientation="landscape" horizontalDpi="4294967293" r:id="rId1"/>
  <ignoredErrors>
    <ignoredError sqref="AU97:AU98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2D239D5AEE80D4E9D19563763F48B8E" ma:contentTypeVersion="4" ma:contentTypeDescription="Utwórz nowy dokument." ma:contentTypeScope="" ma:versionID="9a23c07c0db29fab426506d28cd2ca84">
  <xsd:schema xmlns:xsd="http://www.w3.org/2001/XMLSchema" xmlns:xs="http://www.w3.org/2001/XMLSchema" xmlns:p="http://schemas.microsoft.com/office/2006/metadata/properties" xmlns:ns2="d23e60db-b6d6-47cf-96fe-33a6c822c3ba" xmlns:ns3="956b272e-9249-4e61-9e54-5d0854711a27" targetNamespace="http://schemas.microsoft.com/office/2006/metadata/properties" ma:root="true" ma:fieldsID="9f8981b7a4e84ef089959c5d9ef193f2" ns2:_="" ns3:_="">
    <xsd:import namespace="d23e60db-b6d6-47cf-96fe-33a6c822c3ba"/>
    <xsd:import namespace="956b272e-9249-4e61-9e54-5d0854711a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e60db-b6d6-47cf-96fe-33a6c822c3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b272e-9249-4e61-9e54-5d0854711a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5 B H w U u V + h 0 O j A A A A 9 Q A A A B I A H A B D b 2 5 m a W c v U G F j a 2 F n Z S 5 4 b W w g o h g A K K A U A A A A A A A A A A A A A A A A A A A A A A A A A A A A h Y 8 x D o I w G I W v Q r r T l u q g 5 K c M r p C Q m B j X p l R o h E J o s d z N w S N 5 B T G K u j m + 7 3 3 D e / f r D d K p b Y K L G q z u T I I i T F G g j O x K b a o E j e 4 U b l D K o R D y L C o V z L K x 8 W T L B N X O 9 T E h 3 n v s V 7 g b K s I o j c g x z / a y V q 1 A H 1 n / l 0 N t r B N G K s T h 8 B r D G d 6 u M W M M U y A L g 1 y b b 8 / m u c / 2 B 8 J u b N w 4 K N 4 3 Y Z E B W S K Q 9 w X + A F B L A w Q U A A I A C A D k E f B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B H w U i i K R 7 g O A A A A E Q A A A B M A H A B G b 3 J t d W x h c y 9 T Z W N 0 a W 9 u M S 5 t I K I Y A C i g F A A A A A A A A A A A A A A A A A A A A A A A A A A A A C t O T S 7 J z M 9 T C I b Q h t Y A U E s B A i 0 A F A A C A A g A 5 B H w U u V + h 0 O j A A A A 9 Q A A A B I A A A A A A A A A A A A A A A A A A A A A A E N v b m Z p Z y 9 Q Y W N r Y W d l L n h t b F B L A Q I t A B Q A A g A I A O Q R 8 F I P y u m r p A A A A O k A A A A T A A A A A A A A A A A A A A A A A O 8 A A A B b Q 2 9 u d G V u d F 9 U e X B l c 1 0 u e G 1 s U E s B A i 0 A F A A C A A g A 5 B H w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z a v G Y I D Y B M s x R O 7 O i 4 y x Q A A A A A A g A A A A A A E G Y A A A A B A A A g A A A A g V m V o b j E j u h A h z 3 5 w C t Y E z F e 6 M E S i i 5 n C 3 e d c y a L L 0 E A A A A A D o A A A A A C A A A g A A A A s 7 y A F e g + 8 7 x 4 K b 3 R 4 2 H p A c p t J x m G 9 I T p l b T f p Q W c K t Z Q A A A A q E 7 N + U O Y 7 5 w C 7 k V 6 b L X Q 8 T N b h d 8 o v 4 Z f a o h / b R o K t 8 h w i s T O M J 3 S z C n j H S o O R t 6 E G H g A w z a s w z w w S 4 1 F q i w Q 3 V F 8 K j z x l o s a B n u 4 h s A K 0 j h A A A A A F 5 O y 0 3 b / d b m + J h E 6 Z l b H j I I 7 p w / V L z H 6 A a z Y m B P / v O / j o O X 7 5 f X + 9 z E l s S Y z o r F X P Z D X f o c 1 e R 1 w E V K w D b N k j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C9F4ED-2C0B-46B4-AE0E-020D793F7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e60db-b6d6-47cf-96fe-33a6c822c3ba"/>
    <ds:schemaRef ds:uri="956b272e-9249-4e61-9e54-5d0854711a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96D6A6-B175-4870-9971-3825136B0F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DCC527-2C1D-4643-AD27-761295B1836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A097D0CC-930D-477A-B917-32512758EA23}">
  <ds:schemaRefs>
    <ds:schemaRef ds:uri="http://schemas.microsoft.com/office/infopath/2007/PartnerControls"/>
    <ds:schemaRef ds:uri="d23e60db-b6d6-47cf-96fe-33a6c822c3ba"/>
    <ds:schemaRef ds:uri="http://purl.org/dc/terms/"/>
    <ds:schemaRef ds:uri="956b272e-9249-4e61-9e54-5d0854711a27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Stacjonarne</vt:lpstr>
      <vt:lpstr>Stacjonarne!Obszar_wydruku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SSW</dc:creator>
  <cp:keywords/>
  <dc:description/>
  <cp:lastModifiedBy>start</cp:lastModifiedBy>
  <cp:revision/>
  <cp:lastPrinted>2022-11-08T07:05:39Z</cp:lastPrinted>
  <dcterms:created xsi:type="dcterms:W3CDTF">2019-09-07T08:35:49Z</dcterms:created>
  <dcterms:modified xsi:type="dcterms:W3CDTF">2022-11-08T07:05:48Z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0x01010072D239D5AEE80D4E9D19563763F48B8E</vt:lpwstr>
  </property>
</Properties>
</file>